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" yWindow="-345" windowWidth="15135" windowHeight="13455" tabRatio="855" activeTab="4"/>
  </bookViews>
  <sheets>
    <sheet name="Sumarizace" sheetId="8" r:id="rId1"/>
    <sheet name="Materiál Cesta do N.Radostova" sheetId="6" r:id="rId2"/>
    <sheet name="Práce Cesta do N.Radostova" sheetId="5" r:id="rId3"/>
    <sheet name="Materiál Cesta k vysílači" sheetId="13" r:id="rId4"/>
    <sheet name="Práce Cesta k vysílači" sheetId="14" r:id="rId5"/>
  </sheets>
  <definedNames>
    <definedName name="_xlnm.Print_Titles" localSheetId="2">'Práce Cesta do N.Radostova'!$7:$7</definedName>
    <definedName name="_xlnm.Print_Titles" localSheetId="4">'Práce Cesta k vysílači'!$7:$7</definedName>
    <definedName name="_xlnm.Print_Area" localSheetId="1">'Materiál Cesta do N.Radostova'!$A$1:$G$43</definedName>
    <definedName name="_xlnm.Print_Area" localSheetId="3">'Materiál Cesta k vysílači'!$A$1:$G$41</definedName>
    <definedName name="_xlnm.Print_Area" localSheetId="2">'Práce Cesta do N.Radostova'!$A$1:$G$44</definedName>
    <definedName name="_xlnm.Print_Area" localSheetId="4">'Práce Cesta k vysílači'!$A$1:$G$47</definedName>
    <definedName name="_xlnm.Print_Area" localSheetId="0">Sumarizace!$A$1:$E$23</definedName>
  </definedNames>
  <calcPr calcId="144525"/>
</workbook>
</file>

<file path=xl/calcChain.xml><?xml version="1.0" encoding="utf-8"?>
<calcChain xmlns="http://schemas.openxmlformats.org/spreadsheetml/2006/main">
  <c r="G41" i="14" l="1"/>
  <c r="G40" i="14"/>
  <c r="G26" i="14"/>
  <c r="G25" i="14"/>
  <c r="G23" i="5"/>
  <c r="G22" i="5"/>
  <c r="G38" i="5"/>
  <c r="G37" i="5"/>
  <c r="G10" i="14" l="1"/>
  <c r="G9" i="14"/>
  <c r="G12" i="13" l="1"/>
  <c r="G46" i="14"/>
  <c r="G45" i="14"/>
  <c r="G44" i="14"/>
  <c r="G43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40" i="13"/>
  <c r="G39" i="13"/>
  <c r="G38" i="13"/>
  <c r="G37" i="13"/>
  <c r="G36" i="13"/>
  <c r="G35" i="13"/>
  <c r="G34" i="13"/>
  <c r="G33" i="13"/>
  <c r="G32" i="13"/>
  <c r="G30" i="13"/>
  <c r="G29" i="13"/>
  <c r="G28" i="13"/>
  <c r="G27" i="13"/>
  <c r="G26" i="13"/>
  <c r="G25" i="13"/>
  <c r="G24" i="13"/>
  <c r="G23" i="13"/>
  <c r="G22" i="13"/>
  <c r="G21" i="13"/>
  <c r="G13" i="13"/>
  <c r="G11" i="13"/>
  <c r="G9" i="13"/>
  <c r="G10" i="5"/>
  <c r="G11" i="5"/>
  <c r="G12" i="5"/>
  <c r="G13" i="5"/>
  <c r="G14" i="5"/>
  <c r="G15" i="5"/>
  <c r="G16" i="5"/>
  <c r="G17" i="5"/>
  <c r="G18" i="5"/>
  <c r="G19" i="5"/>
  <c r="G20" i="5"/>
  <c r="G9" i="5"/>
  <c r="G21" i="5"/>
  <c r="G29" i="6"/>
  <c r="G32" i="6"/>
  <c r="G31" i="6"/>
  <c r="G30" i="6"/>
  <c r="G28" i="6"/>
  <c r="G27" i="6"/>
  <c r="G26" i="6"/>
  <c r="G25" i="6"/>
  <c r="G24" i="6"/>
  <c r="G23" i="6"/>
  <c r="G41" i="13" l="1"/>
  <c r="C19" i="8" s="1"/>
  <c r="G14" i="13"/>
  <c r="G15" i="13" s="1"/>
  <c r="G16" i="13" s="1"/>
  <c r="C18" i="8" s="1"/>
  <c r="G47" i="14"/>
  <c r="C20" i="8" s="1"/>
  <c r="G12" i="6" l="1"/>
  <c r="G11" i="6"/>
  <c r="G10" i="6"/>
  <c r="G9" i="6"/>
  <c r="G15" i="6"/>
  <c r="D20" i="8" l="1"/>
  <c r="E20" i="8" s="1"/>
  <c r="D19" i="8"/>
  <c r="G41" i="5"/>
  <c r="G40" i="5"/>
  <c r="G25" i="5"/>
  <c r="D18" i="8" l="1"/>
  <c r="E18" i="8" s="1"/>
  <c r="C21" i="8"/>
  <c r="E19" i="8"/>
  <c r="G43" i="5"/>
  <c r="G42" i="5"/>
  <c r="G36" i="5"/>
  <c r="G35" i="5"/>
  <c r="G34" i="5"/>
  <c r="G33" i="5"/>
  <c r="G32" i="5"/>
  <c r="G31" i="5"/>
  <c r="G30" i="5"/>
  <c r="G29" i="5"/>
  <c r="G28" i="5"/>
  <c r="G27" i="5"/>
  <c r="G26" i="5"/>
  <c r="G35" i="6"/>
  <c r="G42" i="6"/>
  <c r="G41" i="6"/>
  <c r="G40" i="6"/>
  <c r="G39" i="6"/>
  <c r="G38" i="6"/>
  <c r="G37" i="6"/>
  <c r="G36" i="6"/>
  <c r="G34" i="6"/>
  <c r="E21" i="8" l="1"/>
  <c r="G44" i="5"/>
  <c r="C14" i="8" s="1"/>
  <c r="G43" i="6"/>
  <c r="C13" i="8" s="1"/>
  <c r="D21" i="8"/>
  <c r="G14" i="6" l="1"/>
  <c r="G16" i="6" s="1"/>
  <c r="D14" i="8"/>
  <c r="E14" i="8" s="1"/>
  <c r="G17" i="6" l="1"/>
  <c r="D13" i="8"/>
  <c r="E13" i="8" s="1"/>
  <c r="G18" i="6" l="1"/>
  <c r="C12" i="8" l="1"/>
  <c r="D12" i="8" s="1"/>
  <c r="D15" i="8" s="1"/>
  <c r="D23" i="8" s="1"/>
  <c r="C15" i="8" l="1"/>
  <c r="E12" i="8"/>
  <c r="E15" i="8" s="1"/>
  <c r="E23" i="8" s="1"/>
  <c r="C23" i="8" l="1"/>
</calcChain>
</file>

<file path=xl/sharedStrings.xml><?xml version="1.0" encoding="utf-8"?>
<sst xmlns="http://schemas.openxmlformats.org/spreadsheetml/2006/main" count="542" uniqueCount="206">
  <si>
    <t>t</t>
  </si>
  <si>
    <t>Dřevěné příčky půlené - délka 50 cm, 3ks /listnáč</t>
  </si>
  <si>
    <t>18580-4312</t>
  </si>
  <si>
    <t>Rozměření výsadeb</t>
  </si>
  <si>
    <t>hod</t>
  </si>
  <si>
    <t>18580-2114</t>
  </si>
  <si>
    <t>Doprava rostlin a materiálů</t>
  </si>
  <si>
    <t>Doprava osob</t>
  </si>
  <si>
    <t>18310-1115</t>
  </si>
  <si>
    <t>18420-1112</t>
  </si>
  <si>
    <t>Výsadba stromu bez balu do předem vyhloubené jamky se zalitím v rovině nebo na svahu do 1:5 při výšce kmene přes 1,8 do 2,5 m</t>
  </si>
  <si>
    <t>Množství</t>
  </si>
  <si>
    <t>Mj</t>
  </si>
  <si>
    <t>Cena/Mj</t>
  </si>
  <si>
    <t>Cena/ks</t>
  </si>
  <si>
    <t xml:space="preserve"> Popis</t>
  </si>
  <si>
    <t>Popis</t>
  </si>
  <si>
    <t>Akce:</t>
  </si>
  <si>
    <t>Datum:</t>
  </si>
  <si>
    <t>Cena celkem</t>
  </si>
  <si>
    <t>m2</t>
  </si>
  <si>
    <t>m3</t>
  </si>
  <si>
    <t>kg</t>
  </si>
  <si>
    <t>číslo</t>
  </si>
  <si>
    <t>Velikost</t>
  </si>
  <si>
    <t>Mezisoučet</t>
  </si>
  <si>
    <t>Ztratné</t>
  </si>
  <si>
    <t xml:space="preserve">                                                                     </t>
  </si>
  <si>
    <t>ks</t>
  </si>
  <si>
    <t>bm</t>
  </si>
  <si>
    <t>l</t>
  </si>
  <si>
    <t>č. položky</t>
  </si>
  <si>
    <t>R</t>
  </si>
  <si>
    <t>suma</t>
  </si>
  <si>
    <t>Ukotvení dřevin třemi kůly při průměru kůlů do 100 mm o délce kůlů přes2 do 3m</t>
  </si>
  <si>
    <t>18421-5133</t>
  </si>
  <si>
    <t>18491-1421</t>
  </si>
  <si>
    <t>Mulčování vysazených rostlin při tl. mulče do 100 mm v rovině nebo na svahu do 1:5, výsadbové mísy</t>
  </si>
  <si>
    <t>18481-3121</t>
  </si>
  <si>
    <t>Ochrana dřevin před okusem zvěří mechanicky v rovině nebo na svahu do 1:5, pletivem, výšky do 2m, vč.nákladů na spojení konců drátů po celé výšce pletiva vč. Donesení pletiva k vybraným stromům na vzdálenost do 50m</t>
  </si>
  <si>
    <t>100ks</t>
  </si>
  <si>
    <t>Ochrana dřevin před okusem zvěří chemicky nátěrem listnatých dřevin, výšky přes 70cm, v rovině nebo na svahu do 1:5</t>
  </si>
  <si>
    <t>18481-3134</t>
  </si>
  <si>
    <t>18585-1121</t>
  </si>
  <si>
    <t>Dovoz vody pro zálivku rostlin na vzdálenost do 1000 m</t>
  </si>
  <si>
    <t xml:space="preserve">Taxon </t>
  </si>
  <si>
    <t>CELKEM ROSTLINNÝ MATERIÁL</t>
  </si>
  <si>
    <t>OSTATNÍ MATERIÁL</t>
  </si>
  <si>
    <t>Výpočet</t>
  </si>
  <si>
    <t>Úvazek 1,8 m á 1 strom, na průřezu plochý</t>
  </si>
  <si>
    <t>Aversol, nátěr proti okusu, 0,006kg/sazenice</t>
  </si>
  <si>
    <t xml:space="preserve"> CELKEM OSTATNÍ MATERIÁL</t>
  </si>
  <si>
    <t>CELKEM PRÁCE</t>
  </si>
  <si>
    <t>ROZPOČET - SUMARIZACE</t>
  </si>
  <si>
    <t>Položka</t>
  </si>
  <si>
    <t>Kč bez DPH</t>
  </si>
  <si>
    <t>DPH 21%</t>
  </si>
  <si>
    <t>Kč CELKEM</t>
  </si>
  <si>
    <t>Rostlinný materiál</t>
  </si>
  <si>
    <t>Ostatní materiál</t>
  </si>
  <si>
    <t>CELKEM</t>
  </si>
  <si>
    <t xml:space="preserve">Ceny uvedené v rozpočtu zahrnují veškeré náklady potřebné k dokončení díla dle technické zprávy a grafických příloh a to  </t>
  </si>
  <si>
    <t>včetně nákladů režijních, dopravy, nákladů na zřízení staveniště,.. Pokud nějaká položka chybí, má se za to,  že je rozpuštěna</t>
  </si>
  <si>
    <t>v ostatních položkách</t>
  </si>
  <si>
    <t>ROZPOČET - ZAHRADNICKÉ PRÁCE</t>
  </si>
  <si>
    <t>Zahradnické práce</t>
  </si>
  <si>
    <t>počet ks</t>
  </si>
  <si>
    <t>Objekt:</t>
  </si>
  <si>
    <r>
      <t xml:space="preserve">Hloubení jamek pro vysazování rostlin v hornině 1 až 4 </t>
    </r>
    <r>
      <rPr>
        <u/>
        <sz val="10"/>
        <rFont val="Calibri"/>
        <family val="2"/>
        <charset val="238"/>
        <scheme val="minor"/>
      </rPr>
      <t>bez výměny půdy</t>
    </r>
    <r>
      <rPr>
        <sz val="10"/>
        <rFont val="Calibri"/>
        <family val="2"/>
        <charset val="238"/>
        <scheme val="minor"/>
      </rPr>
      <t xml:space="preserve">, s případným naložením přebytečných výkopků na dopravní prostředek, odvozem na vzdálenost do 20 km a se složením, </t>
    </r>
    <r>
      <rPr>
        <u/>
        <sz val="10"/>
        <rFont val="Calibri"/>
        <family val="2"/>
        <charset val="238"/>
        <scheme val="minor"/>
      </rPr>
      <t>v rovině, nebo na svahu do 1:5</t>
    </r>
    <r>
      <rPr>
        <sz val="10"/>
        <rFont val="Calibri"/>
        <family val="2"/>
        <charset val="238"/>
        <scheme val="minor"/>
      </rPr>
      <t>, objemu přes 0,125 do 0,4 m3</t>
    </r>
  </si>
  <si>
    <t>Revitalizace zeleně v Mikroregionu Nechanicko II.</t>
  </si>
  <si>
    <t>březen 2019</t>
  </si>
  <si>
    <t>Lokalita:</t>
  </si>
  <si>
    <t>Ovocné stromy</t>
  </si>
  <si>
    <t>ROZPOČET - ROSTLINNÝ  A OSTATNÍ MATERIÁL</t>
  </si>
  <si>
    <t>VÝSADBA OVOCNÉHO STROMU</t>
  </si>
  <si>
    <t>Tabletové hnojivo ke dřevinám - Silvamix, 20g/ks</t>
  </si>
  <si>
    <t>Kůly dřevěné, kotvení listnáčů, 3 ks/ks, soustružené kůly, průřez kruh, tl. 6cm, délka 2,2m</t>
  </si>
  <si>
    <t>Pletivo pozinkované, výška 1,6m, 2,2bm/ks</t>
  </si>
  <si>
    <t xml:space="preserve">Voda zálivková - zálivka stromů 50 l/ks, opakování 2x </t>
  </si>
  <si>
    <t>Půdní kondicioner hydrogel, pod stromy, 0,1kg/ks</t>
  </si>
  <si>
    <t>Hnojení půdy nebo trávníku s rozprostřením nebo s rozdělením hnojiva v rovině nebo na svahu do 1:5 umělým hnojivem s rozdělením k jednotlivým rostlinám - hnojivo</t>
  </si>
  <si>
    <t>Hnojení půdy nebo trávníku s rozprostřením nebo s rozdělením hnojiva v rovině nebo na svahu do 1:5 umělým hnojivem s rozdělením k jednotlivým rostlinám - hydrogel</t>
  </si>
  <si>
    <t>NOO</t>
  </si>
  <si>
    <t>Zalití rostlin vodou přes 20m2, 50l/ks, opakování 2x</t>
  </si>
  <si>
    <t>Vytýčení nutných inženýrských sítí</t>
  </si>
  <si>
    <t>Geodetické vytýčení katastrální hranice pozemku v problémových místech výsadby</t>
  </si>
  <si>
    <t>Obec Boharyně</t>
  </si>
  <si>
    <t>LOKALITA</t>
  </si>
  <si>
    <t>Polní cesta do Nového Radostova</t>
  </si>
  <si>
    <t>Polní cesta k vysílači</t>
  </si>
  <si>
    <t>CELKEM OBĚ LOKALITY</t>
  </si>
  <si>
    <t>10ks</t>
  </si>
  <si>
    <t>4ks</t>
  </si>
  <si>
    <t>19ks</t>
  </si>
  <si>
    <t>34ks</t>
  </si>
  <si>
    <t>Vzrostlé stromy</t>
  </si>
  <si>
    <t>Acer platanoides</t>
  </si>
  <si>
    <t>Quercus robur</t>
  </si>
  <si>
    <t>Prunus avium</t>
  </si>
  <si>
    <t>Tilia platyphyllos</t>
  </si>
  <si>
    <t>Malus domestica (výběr ovocné odrůdy bude upřesněn autorským dozorem, budou použity minimálně dva druhy, např.: Matčino, Průsvitné letní…)</t>
  </si>
  <si>
    <t>Prunus domestica (výběr ovocné odrůdy bude upřesněn autorským dozorem, budou použity minimálně dva druhy, např.:  Durancie, Chrudimská, Hamanova, …)</t>
  </si>
  <si>
    <t>Ok 14-16cm, bal, nasazení 2m</t>
  </si>
  <si>
    <t>Vysokokmen, prostokořenný</t>
  </si>
  <si>
    <t>1+1</t>
  </si>
  <si>
    <t xml:space="preserve"> 5+9</t>
  </si>
  <si>
    <t>3+1+1</t>
  </si>
  <si>
    <t>VÝSADBA VZROSTLÉHO STROMU</t>
  </si>
  <si>
    <t>Tabletové hnojivo ke dřevinám - Silvamix, 40g/ks</t>
  </si>
  <si>
    <t>Jutový pás šíře 30 cm - bandáž kmene –3,5 m á 1 strom</t>
  </si>
  <si>
    <t xml:space="preserve">m2 </t>
  </si>
  <si>
    <t xml:space="preserve">Voda zálivková - zálivka stromů 100 l/ks, opakování 2x </t>
  </si>
  <si>
    <t>Hydrogel pod stromy, 0,3kg/ks</t>
  </si>
  <si>
    <t>Kůly dřevěné, kotvení listnáčů, 3 ks/ks, soustružené kůly, průřez kruh, tl. 6cm, délka 2,5m</t>
  </si>
  <si>
    <t>10ks*0,3kg</t>
  </si>
  <si>
    <t>10ks*0,04kg</t>
  </si>
  <si>
    <t>10ks*3ks</t>
  </si>
  <si>
    <t>10ks*1,8m</t>
  </si>
  <si>
    <t>10ks*3,5m*0,3m</t>
  </si>
  <si>
    <t>10ks*0,006kg</t>
  </si>
  <si>
    <t>10ks*0,08m3</t>
  </si>
  <si>
    <t>10ks*100l*2</t>
  </si>
  <si>
    <t>19ks*0,02kg</t>
  </si>
  <si>
    <t>19ks*0,1kg</t>
  </si>
  <si>
    <t>19ks*3ks</t>
  </si>
  <si>
    <t>19ks*1,8m</t>
  </si>
  <si>
    <t>19ks*2,2m</t>
  </si>
  <si>
    <t>19ks*0,006kg</t>
  </si>
  <si>
    <t>19ks*0,08m3</t>
  </si>
  <si>
    <t>19ks*50l*2</t>
  </si>
  <si>
    <t>ASANACE</t>
  </si>
  <si>
    <t>11121-2351</t>
  </si>
  <si>
    <t>Odstranění nevhodných dřevin o průměru kmene do 100 mm s odklizením vytěžené dřevní hmoty na vzdálenost do 50 m, se složením na hromady ,nebo s naložením na dopravní prostředek, výšky nad 1 m s odstranění pařezu, do 100m2, v rovině, nebo na svahu do 1:5</t>
  </si>
  <si>
    <t>Likvidace dřevní hmoty</t>
  </si>
  <si>
    <t>18410-2115</t>
  </si>
  <si>
    <t>Výsadba dřevin s balem do předem vyhloubené jamky se zalitím, v rovině nebo na svahu do 1:5 při průměru balu přes 500 do 600 mm</t>
  </si>
  <si>
    <t>Hnojení půdy nebo trávníku s rozprostřením nebo s rozdělením hnojiva v rovině nebo na svahu do 1:5 umělým hnojivem s rozdělením k jednotlivým rostlinám - HNOJIVO</t>
  </si>
  <si>
    <t>Hnojení půdy nebo trávníku s rozprostřením nebo s rozdělením hnojiva v rovině nebo na svahu do 1:5 umělým hnojivem s rozdělením k jednotlivým rostlinám - HYDROGEL</t>
  </si>
  <si>
    <t>18450-1122</t>
  </si>
  <si>
    <t>Zhotovení obalu kmene a spodních částí větví stromu z juty v jedné vrstvě na svahu přes 1:5 do 1:2</t>
  </si>
  <si>
    <t>Zalití rostlin vodou přes 20m2, 100l/ks, opakování 2x</t>
  </si>
  <si>
    <t>Pletivo pozinkované, výška 1,8m, 2,2bm/ks</t>
  </si>
  <si>
    <t>10ks*2,2m</t>
  </si>
  <si>
    <t>10ks*0,04kg/1000</t>
  </si>
  <si>
    <t>10ks*0,3kg/1000</t>
  </si>
  <si>
    <t>10m2</t>
  </si>
  <si>
    <t>10ks/100</t>
  </si>
  <si>
    <t>10ks*100l*2/1000</t>
  </si>
  <si>
    <t>19ks*0,02kg/1000</t>
  </si>
  <si>
    <t>19ks*0,1kg/1000</t>
  </si>
  <si>
    <t>19ks/100</t>
  </si>
  <si>
    <t>19m2</t>
  </si>
  <si>
    <t>19ks*50l*2/1000</t>
  </si>
  <si>
    <t>Salix alba</t>
  </si>
  <si>
    <t>Malus domestica (výběr ovocné odrůdy bude upřesněn autorským dozorem, např.: Matčino)</t>
  </si>
  <si>
    <t>Prunus avium (výběr ovocné odrůdy bude upřesněn autorským dozorem, budou použity minimálně dva druhy, např.: Kordia, Karešova, Kaštánka, … )</t>
  </si>
  <si>
    <t>1+1+1+1+1+1</t>
  </si>
  <si>
    <t>1+1+1+1+1+1+1+1+1+1+1+1+1+1+1+1+1+1+1+1+1+1+1+1+1+1+1</t>
  </si>
  <si>
    <t>4ks*0,3kg</t>
  </si>
  <si>
    <t>4ks*0,04kg</t>
  </si>
  <si>
    <t>4ks*3ks</t>
  </si>
  <si>
    <t>4ks*1,8m</t>
  </si>
  <si>
    <t>4ks*3,5m*0,3m</t>
  </si>
  <si>
    <t>4ks*2,2m</t>
  </si>
  <si>
    <t>4ks*0,006kg</t>
  </si>
  <si>
    <t>4ks*100l*2</t>
  </si>
  <si>
    <t>34ks*0,02kg</t>
  </si>
  <si>
    <t>34ks*0,1kg</t>
  </si>
  <si>
    <t>34ks*3ks</t>
  </si>
  <si>
    <t>34ks*1,8m</t>
  </si>
  <si>
    <t>34ks*2,2m</t>
  </si>
  <si>
    <t>34ks*0,006kg</t>
  </si>
  <si>
    <t>34ks*0,08m3</t>
  </si>
  <si>
    <t>34ks*50l*2</t>
  </si>
  <si>
    <t>Štěpka do stromových mís (vrstva 8 cm - jemná), 1 ks /0,08m3</t>
  </si>
  <si>
    <t>21*8m2+39m2</t>
  </si>
  <si>
    <t>207</t>
  </si>
  <si>
    <t>1</t>
  </si>
  <si>
    <t>4ks*0,04kg/1000</t>
  </si>
  <si>
    <t>4ks*0,3kg/1000</t>
  </si>
  <si>
    <t>4m2</t>
  </si>
  <si>
    <t>4ks/100</t>
  </si>
  <si>
    <t>4ks*100l*2/1000</t>
  </si>
  <si>
    <t>34ks*0,02kg/1000</t>
  </si>
  <si>
    <t>34ks*0,1kg/1000</t>
  </si>
  <si>
    <t>34ks/100</t>
  </si>
  <si>
    <t>34m2</t>
  </si>
  <si>
    <t>34ks*50l*2/1000</t>
  </si>
  <si>
    <t>10ks*3,5*0,3m</t>
  </si>
  <si>
    <t>1hod</t>
  </si>
  <si>
    <t>2hod</t>
  </si>
  <si>
    <t>18421-5132</t>
  </si>
  <si>
    <t>Ukotvení dřevin třemi kůly při průměru kůlů do 100 mm o délce kůlů přes 1 do 2 m</t>
  </si>
  <si>
    <t>Štěpka do stromových mís (vrstva 8 cm - jemná), 1 ks /0,08m3 - bude použita štěpka ze štěpkovaných keřů</t>
  </si>
  <si>
    <t>0m3</t>
  </si>
  <si>
    <t>4hod</t>
  </si>
  <si>
    <r>
      <t>Následná péče o stromy v 1.roce</t>
    </r>
    <r>
      <rPr>
        <sz val="9"/>
        <rFont val="Calibri"/>
        <family val="2"/>
        <charset val="238"/>
      </rPr>
      <t>, zahrnuje: zálivku 30l/ks,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</si>
  <si>
    <r>
      <t>Následná péče o stromy v 2.roce</t>
    </r>
    <r>
      <rPr>
        <sz val="9"/>
        <rFont val="Calibri"/>
        <family val="2"/>
        <charset val="238"/>
      </rPr>
      <t>, zahrnuje: zálivku 30l/ks,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</si>
  <si>
    <r>
      <t>Následná péče o stromy v 3.roce</t>
    </r>
    <r>
      <rPr>
        <sz val="9"/>
        <rFont val="Calibri"/>
        <family val="2"/>
        <charset val="238"/>
      </rPr>
      <t>, zahrnuje: zálivku 30l/ks,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</si>
  <si>
    <r>
      <t>Následná péče o stromy v 1.roce</t>
    </r>
    <r>
      <rPr>
        <sz val="9"/>
        <rFont val="Calibri"/>
        <family val="2"/>
        <charset val="238"/>
      </rPr>
      <t>, zahrnuje: zálivku 50l/ks,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</si>
  <si>
    <r>
      <t>Následná péče o stromy v 2.roce</t>
    </r>
    <r>
      <rPr>
        <sz val="9"/>
        <rFont val="Calibri"/>
        <family val="2"/>
        <charset val="238"/>
      </rPr>
      <t>, zahrnuje: zálivku 50l/ks,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</si>
  <si>
    <r>
      <t>Následná péče o stromy v 3.roce</t>
    </r>
    <r>
      <rPr>
        <sz val="9"/>
        <rFont val="Calibri"/>
        <family val="2"/>
        <charset val="238"/>
      </rPr>
      <t>, zahrnuje: zálivku 50l/ks,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</si>
  <si>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1.roce</t>
    </r>
    <r>
      <rPr>
        <sz val="9"/>
        <rFont val="Calibri"/>
        <family val="2"/>
        <charset val="238"/>
      </rPr>
      <t>, zahrnuje: zálivku 50l/ks,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</si>
  <si>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2.roce</t>
    </r>
    <r>
      <rPr>
        <sz val="9"/>
        <rFont val="Calibri"/>
        <family val="2"/>
        <charset val="238"/>
      </rPr>
      <t>, zahrnuje: zálivku 50l/ks,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</si>
  <si>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2.roce</t>
    </r>
    <r>
      <rPr>
        <sz val="9"/>
        <rFont val="Calibri"/>
        <family val="2"/>
        <charset val="238"/>
      </rPr>
      <t>, zahrnuje: zálivku 30l/ks,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</si>
  <si>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3.roce</t>
    </r>
    <r>
      <rPr>
        <sz val="9"/>
        <rFont val="Calibri"/>
        <family val="2"/>
        <charset val="238"/>
      </rPr>
      <t>, zahrnuje: zálivku 30l/ks,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</si>
</sst>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0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9"/>
      <name val="Calibri"/>
      <family val="2"/>
      <charset val="238"/>
    </font>
    <font>
      <u/>
      <sz val="9"/>
      <name val="Calibri"/>
      <family val="2"/>
      <charset val="238"/>
    </font>
    <font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NumberFormat="1" applyFont="1" applyFill="1" applyAlignment="1" applyProtection="1">
      <alignment horizontal="center" vertical="center"/>
    </xf>
    <xf numFmtId="49" fontId="7" fillId="0" borderId="0" xfId="0" applyNumberFormat="1" applyFont="1" applyFill="1" applyAlignment="1" applyProtection="1">
      <alignment horizontal="center" vertical="center"/>
    </xf>
    <xf numFmtId="0" fontId="8" fillId="0" borderId="0" xfId="0" applyNumberFormat="1" applyFont="1" applyFill="1" applyAlignment="1" applyProtection="1">
      <alignment horizontal="left" vertical="center"/>
    </xf>
    <xf numFmtId="49" fontId="8" fillId="0" borderId="0" xfId="0" applyNumberFormat="1" applyFont="1" applyFill="1" applyAlignment="1" applyProtection="1">
      <alignment horizontal="center" vertical="center"/>
    </xf>
    <xf numFmtId="0" fontId="8" fillId="0" borderId="0" xfId="0" applyNumberFormat="1" applyFont="1" applyFill="1" applyAlignment="1" applyProtection="1">
      <alignment horizontal="center" vertical="center"/>
    </xf>
    <xf numFmtId="0" fontId="8" fillId="0" borderId="0" xfId="0" applyFont="1"/>
    <xf numFmtId="0" fontId="9" fillId="0" borderId="0" xfId="0" applyNumberFormat="1" applyFont="1" applyFill="1" applyAlignment="1" applyProtection="1">
      <alignment vertical="center"/>
    </xf>
    <xf numFmtId="0" fontId="9" fillId="4" borderId="5" xfId="0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center" vertical="center" wrapText="1"/>
    </xf>
    <xf numFmtId="49" fontId="9" fillId="4" borderId="15" xfId="0" applyNumberFormat="1" applyFont="1" applyFill="1" applyBorder="1" applyAlignment="1">
      <alignment horizontal="center" vertical="center"/>
    </xf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vertical="center" wrapText="1"/>
    </xf>
    <xf numFmtId="164" fontId="9" fillId="4" borderId="7" xfId="0" applyNumberFormat="1" applyFont="1" applyFill="1" applyBorder="1" applyAlignment="1">
      <alignment horizontal="center" vertical="center" wrapText="1"/>
    </xf>
    <xf numFmtId="164" fontId="9" fillId="4" borderId="16" xfId="0" applyNumberFormat="1" applyFont="1" applyFill="1" applyBorder="1" applyAlignment="1">
      <alignment horizontal="center" vertical="center"/>
    </xf>
    <xf numFmtId="0" fontId="10" fillId="0" borderId="0" xfId="0" applyFont="1"/>
    <xf numFmtId="0" fontId="6" fillId="0" borderId="0" xfId="0" applyNumberFormat="1" applyFont="1" applyFill="1" applyAlignment="1" applyProtection="1">
      <alignment vertical="center"/>
    </xf>
    <xf numFmtId="0" fontId="6" fillId="4" borderId="20" xfId="0" applyFont="1" applyFill="1" applyBorder="1" applyAlignment="1">
      <alignment horizontal="center" vertical="top" wrapText="1"/>
    </xf>
    <xf numFmtId="0" fontId="6" fillId="4" borderId="21" xfId="0" applyFont="1" applyFill="1" applyBorder="1" applyAlignment="1">
      <alignment horizontal="center" vertical="top" wrapText="1"/>
    </xf>
    <xf numFmtId="0" fontId="6" fillId="4" borderId="21" xfId="0" applyFont="1" applyFill="1" applyBorder="1" applyAlignment="1">
      <alignment horizontal="center" vertical="center" wrapText="1"/>
    </xf>
    <xf numFmtId="49" fontId="6" fillId="4" borderId="6" xfId="0" applyNumberFormat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0" borderId="0" xfId="0" applyFont="1"/>
    <xf numFmtId="0" fontId="3" fillId="3" borderId="5" xfId="0" applyFont="1" applyFill="1" applyBorder="1" applyAlignment="1">
      <alignment horizontal="center" vertical="top" wrapText="1"/>
    </xf>
    <xf numFmtId="0" fontId="4" fillId="3" borderId="19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4" fontId="3" fillId="0" borderId="13" xfId="1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6" fillId="4" borderId="10" xfId="0" applyNumberFormat="1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2" xfId="0" applyFont="1" applyBorder="1" applyAlignment="1">
      <alignment vertical="top"/>
    </xf>
    <xf numFmtId="49" fontId="4" fillId="0" borderId="2" xfId="0" applyNumberFormat="1" applyFont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4" fontId="6" fillId="3" borderId="13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9" fontId="9" fillId="4" borderId="10" xfId="0" applyNumberFormat="1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>
      <alignment horizontal="center" vertical="center" wrapText="1"/>
    </xf>
    <xf numFmtId="4" fontId="9" fillId="4" borderId="12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top" wrapText="1"/>
    </xf>
    <xf numFmtId="0" fontId="9" fillId="4" borderId="7" xfId="0" applyFont="1" applyFill="1" applyBorder="1" applyAlignment="1">
      <alignment vertical="top" wrapText="1"/>
    </xf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horizontal="center" vertical="center"/>
    </xf>
    <xf numFmtId="4" fontId="9" fillId="4" borderId="1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6" fillId="4" borderId="10" xfId="0" applyFont="1" applyFill="1" applyBorder="1" applyAlignment="1">
      <alignment horizontal="left" vertical="center" wrapText="1"/>
    </xf>
    <xf numFmtId="49" fontId="11" fillId="4" borderId="10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left" vertical="center" wrapText="1"/>
    </xf>
    <xf numFmtId="2" fontId="9" fillId="4" borderId="10" xfId="0" applyNumberFormat="1" applyFont="1" applyFill="1" applyBorder="1" applyAlignment="1">
      <alignment horizontal="center" vertical="center" wrapText="1"/>
    </xf>
    <xf numFmtId="2" fontId="15" fillId="4" borderId="1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 applyProtection="1">
      <alignment horizontal="left" vertical="center"/>
    </xf>
    <xf numFmtId="49" fontId="16" fillId="0" borderId="0" xfId="0" applyNumberFormat="1" applyFont="1" applyFill="1" applyAlignment="1" applyProtection="1">
      <alignment horizontal="left" vertical="center"/>
    </xf>
    <xf numFmtId="0" fontId="6" fillId="3" borderId="6" xfId="0" applyFont="1" applyFill="1" applyBorder="1" applyAlignment="1">
      <alignment vertical="top" wrapText="1"/>
    </xf>
    <xf numFmtId="0" fontId="3" fillId="3" borderId="15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9" fontId="6" fillId="4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vertical="center"/>
    </xf>
    <xf numFmtId="49" fontId="9" fillId="4" borderId="7" xfId="0" applyNumberFormat="1" applyFont="1" applyFill="1" applyBorder="1" applyAlignment="1">
      <alignment horizontal="center" vertical="center" wrapText="1"/>
    </xf>
    <xf numFmtId="4" fontId="9" fillId="4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4" fontId="3" fillId="5" borderId="2" xfId="0" applyNumberFormat="1" applyFont="1" applyFill="1" applyBorder="1" applyAlignment="1">
      <alignment horizontal="center" vertical="center" wrapText="1"/>
    </xf>
    <xf numFmtId="4" fontId="3" fillId="5" borderId="13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top" wrapText="1"/>
    </xf>
    <xf numFmtId="0" fontId="19" fillId="0" borderId="2" xfId="0" applyFont="1" applyBorder="1" applyAlignment="1">
      <alignment horizontal="justify" vertic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3" xfId="0" applyFont="1" applyFill="1" applyBorder="1" applyAlignment="1">
      <alignment horizontal="center" vertical="center" wrapText="1"/>
    </xf>
    <xf numFmtId="0" fontId="19" fillId="0" borderId="25" xfId="0" applyFont="1" applyBorder="1" applyAlignment="1">
      <alignment horizontal="justify" vertical="center"/>
    </xf>
    <xf numFmtId="0" fontId="17" fillId="0" borderId="18" xfId="0" applyFont="1" applyBorder="1" applyAlignment="1">
      <alignment horizontal="justify" vertical="center" wrapText="1"/>
    </xf>
    <xf numFmtId="0" fontId="6" fillId="3" borderId="18" xfId="0" applyFont="1" applyFill="1" applyBorder="1" applyAlignment="1">
      <alignment vertical="top" wrapText="1"/>
    </xf>
    <xf numFmtId="0" fontId="19" fillId="0" borderId="18" xfId="0" applyFont="1" applyBorder="1" applyAlignment="1">
      <alignment horizontal="justify" vertical="center"/>
    </xf>
    <xf numFmtId="0" fontId="19" fillId="0" borderId="13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19" fillId="0" borderId="7" xfId="0" applyFont="1" applyBorder="1" applyAlignment="1">
      <alignment horizontal="justify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 applyProtection="1">
      <alignment horizontal="left" vertical="center"/>
    </xf>
    <xf numFmtId="0" fontId="19" fillId="0" borderId="13" xfId="0" applyFont="1" applyBorder="1" applyAlignment="1">
      <alignment horizontal="center" wrapText="1"/>
    </xf>
    <xf numFmtId="0" fontId="9" fillId="3" borderId="22" xfId="0" applyNumberFormat="1" applyFont="1" applyFill="1" applyBorder="1" applyAlignment="1" applyProtection="1">
      <alignment vertical="center"/>
    </xf>
    <xf numFmtId="0" fontId="9" fillId="3" borderId="23" xfId="0" applyNumberFormat="1" applyFont="1" applyFill="1" applyBorder="1" applyAlignment="1" applyProtection="1">
      <alignment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vertical="center"/>
    </xf>
    <xf numFmtId="0" fontId="9" fillId="3" borderId="23" xfId="0" applyFont="1" applyFill="1" applyBorder="1" applyAlignment="1">
      <alignment vertical="center"/>
    </xf>
    <xf numFmtId="164" fontId="9" fillId="3" borderId="23" xfId="0" applyNumberFormat="1" applyFont="1" applyFill="1" applyBorder="1" applyAlignment="1">
      <alignment horizontal="center" vertical="center"/>
    </xf>
    <xf numFmtId="164" fontId="9" fillId="3" borderId="24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Normal="100" workbookViewId="0">
      <selection activeCell="C21" sqref="C21"/>
    </sheetView>
  </sheetViews>
  <sheetFormatPr defaultRowHeight="15" x14ac:dyDescent="0.25"/>
  <cols>
    <col min="1" max="1" width="10.7109375" style="5" customWidth="1"/>
    <col min="2" max="2" width="42.7109375" style="5" customWidth="1"/>
    <col min="3" max="3" width="19.5703125" style="6" customWidth="1"/>
    <col min="4" max="4" width="20.7109375" style="6" customWidth="1"/>
    <col min="5" max="5" width="27" style="6" customWidth="1"/>
    <col min="6" max="6" width="9.140625" style="5"/>
    <col min="7" max="7" width="11.42578125" style="5" bestFit="1" customWidth="1"/>
    <col min="8" max="16384" width="9.140625" style="5"/>
  </cols>
  <sheetData>
    <row r="1" spans="1:5" ht="18.75" x14ac:dyDescent="0.3">
      <c r="B1" s="27" t="s">
        <v>53</v>
      </c>
    </row>
    <row r="2" spans="1:5" ht="14.25" customHeight="1" x14ac:dyDescent="0.25">
      <c r="A2" s="7" t="s">
        <v>17</v>
      </c>
      <c r="B2" s="115" t="s">
        <v>69</v>
      </c>
      <c r="C2" s="8"/>
      <c r="D2" s="7"/>
      <c r="E2" s="7"/>
    </row>
    <row r="3" spans="1:5" ht="14.25" customHeight="1" x14ac:dyDescent="0.25">
      <c r="A3" s="7" t="s">
        <v>67</v>
      </c>
      <c r="B3" s="116" t="s">
        <v>86</v>
      </c>
      <c r="C3" s="8"/>
      <c r="D3" s="7"/>
      <c r="E3" s="7"/>
    </row>
    <row r="4" spans="1:5" ht="15" customHeight="1" x14ac:dyDescent="0.25">
      <c r="A4" s="7" t="s">
        <v>18</v>
      </c>
      <c r="B4" s="115" t="s">
        <v>70</v>
      </c>
      <c r="C4" s="8"/>
      <c r="D4" s="7"/>
      <c r="E4" s="7"/>
    </row>
    <row r="5" spans="1:5" ht="15" customHeight="1" x14ac:dyDescent="0.25">
      <c r="A5" s="7"/>
      <c r="B5" s="8"/>
      <c r="C5" s="8"/>
      <c r="D5" s="7"/>
      <c r="E5" s="7"/>
    </row>
    <row r="6" spans="1:5" s="12" customFormat="1" ht="15" customHeight="1" x14ac:dyDescent="0.25">
      <c r="A6" s="9" t="s">
        <v>61</v>
      </c>
      <c r="B6" s="10"/>
      <c r="C6" s="10"/>
      <c r="D6" s="11"/>
      <c r="E6" s="11"/>
    </row>
    <row r="7" spans="1:5" s="12" customFormat="1" ht="15" customHeight="1" x14ac:dyDescent="0.25">
      <c r="A7" s="9" t="s">
        <v>62</v>
      </c>
      <c r="B7" s="10"/>
      <c r="C7" s="10"/>
      <c r="D7" s="11"/>
      <c r="E7" s="11"/>
    </row>
    <row r="8" spans="1:5" s="12" customFormat="1" ht="15" customHeight="1" x14ac:dyDescent="0.25">
      <c r="A8" s="9" t="s">
        <v>63</v>
      </c>
      <c r="B8" s="10"/>
      <c r="C8" s="10"/>
      <c r="D8" s="11"/>
      <c r="E8" s="11"/>
    </row>
    <row r="9" spans="1:5" ht="15.75" thickBot="1" x14ac:dyDescent="0.3">
      <c r="A9" s="13"/>
    </row>
    <row r="10" spans="1:5" ht="24" customHeight="1" thickBot="1" x14ac:dyDescent="0.3">
      <c r="A10" s="159" t="s">
        <v>87</v>
      </c>
      <c r="B10" s="160" t="s">
        <v>88</v>
      </c>
      <c r="C10" s="161"/>
      <c r="D10" s="161"/>
      <c r="E10" s="162"/>
    </row>
    <row r="11" spans="1:5" s="18" customFormat="1" x14ac:dyDescent="0.25">
      <c r="A11" s="14" t="s">
        <v>23</v>
      </c>
      <c r="B11" s="15" t="s">
        <v>54</v>
      </c>
      <c r="C11" s="16" t="s">
        <v>55</v>
      </c>
      <c r="D11" s="16" t="s">
        <v>56</v>
      </c>
      <c r="E11" s="17" t="s">
        <v>57</v>
      </c>
    </row>
    <row r="12" spans="1:5" ht="30" customHeight="1" x14ac:dyDescent="0.25">
      <c r="A12" s="19">
        <v>1</v>
      </c>
      <c r="B12" s="20" t="s">
        <v>58</v>
      </c>
      <c r="C12" s="21">
        <f>'Materiál Cesta do N.Radostova'!G18</f>
        <v>0</v>
      </c>
      <c r="D12" s="21">
        <f>0.21*C12</f>
        <v>0</v>
      </c>
      <c r="E12" s="22">
        <f>C12+D12</f>
        <v>0</v>
      </c>
    </row>
    <row r="13" spans="1:5" ht="30" customHeight="1" x14ac:dyDescent="0.25">
      <c r="A13" s="19">
        <v>2</v>
      </c>
      <c r="B13" s="20" t="s">
        <v>59</v>
      </c>
      <c r="C13" s="21">
        <f>'Materiál Cesta do N.Radostova'!G43</f>
        <v>0</v>
      </c>
      <c r="D13" s="21">
        <f>0.21*C13</f>
        <v>0</v>
      </c>
      <c r="E13" s="22">
        <f>C13+D13</f>
        <v>0</v>
      </c>
    </row>
    <row r="14" spans="1:5" ht="31.5" customHeight="1" x14ac:dyDescent="0.25">
      <c r="A14" s="19">
        <v>3</v>
      </c>
      <c r="B14" s="20" t="s">
        <v>65</v>
      </c>
      <c r="C14" s="21">
        <f>'Práce Cesta do N.Radostova'!G44</f>
        <v>0</v>
      </c>
      <c r="D14" s="21">
        <f>0.21*C14</f>
        <v>0</v>
      </c>
      <c r="E14" s="22">
        <f>C14+D14</f>
        <v>0</v>
      </c>
    </row>
    <row r="15" spans="1:5" ht="30.75" customHeight="1" thickBot="1" x14ac:dyDescent="0.3">
      <c r="A15" s="23"/>
      <c r="B15" s="24" t="s">
        <v>60</v>
      </c>
      <c r="C15" s="25">
        <f>SUM(C12:C14)</f>
        <v>0</v>
      </c>
      <c r="D15" s="25">
        <f>SUM(D12:D14)</f>
        <v>0</v>
      </c>
      <c r="E15" s="26">
        <f>SUM(E12:E14)</f>
        <v>0</v>
      </c>
    </row>
    <row r="16" spans="1:5" ht="24" customHeight="1" thickBot="1" x14ac:dyDescent="0.3">
      <c r="A16" s="159" t="s">
        <v>87</v>
      </c>
      <c r="B16" s="160" t="s">
        <v>89</v>
      </c>
      <c r="C16" s="161"/>
      <c r="D16" s="161"/>
      <c r="E16" s="162"/>
    </row>
    <row r="17" spans="1:5" s="18" customFormat="1" x14ac:dyDescent="0.25">
      <c r="A17" s="14" t="s">
        <v>23</v>
      </c>
      <c r="B17" s="15" t="s">
        <v>54</v>
      </c>
      <c r="C17" s="16" t="s">
        <v>55</v>
      </c>
      <c r="D17" s="16" t="s">
        <v>56</v>
      </c>
      <c r="E17" s="17" t="s">
        <v>57</v>
      </c>
    </row>
    <row r="18" spans="1:5" ht="30" customHeight="1" x14ac:dyDescent="0.25">
      <c r="A18" s="19">
        <v>1</v>
      </c>
      <c r="B18" s="20" t="s">
        <v>58</v>
      </c>
      <c r="C18" s="21">
        <f>'Materiál Cesta k vysílači'!G16</f>
        <v>0</v>
      </c>
      <c r="D18" s="21">
        <f>0.21*C18</f>
        <v>0</v>
      </c>
      <c r="E18" s="22">
        <f>C18+D18</f>
        <v>0</v>
      </c>
    </row>
    <row r="19" spans="1:5" ht="30" customHeight="1" x14ac:dyDescent="0.25">
      <c r="A19" s="19">
        <v>2</v>
      </c>
      <c r="B19" s="20" t="s">
        <v>59</v>
      </c>
      <c r="C19" s="21">
        <f>'Materiál Cesta k vysílači'!G41</f>
        <v>0</v>
      </c>
      <c r="D19" s="21">
        <f>0.21*C19</f>
        <v>0</v>
      </c>
      <c r="E19" s="22">
        <f>C19+D19</f>
        <v>0</v>
      </c>
    </row>
    <row r="20" spans="1:5" ht="31.5" customHeight="1" x14ac:dyDescent="0.25">
      <c r="A20" s="19">
        <v>3</v>
      </c>
      <c r="B20" s="20" t="s">
        <v>65</v>
      </c>
      <c r="C20" s="21">
        <f>'Práce Cesta k vysílači'!G47</f>
        <v>0</v>
      </c>
      <c r="D20" s="21">
        <f>0.21*C20</f>
        <v>0</v>
      </c>
      <c r="E20" s="22">
        <f>C20+D20</f>
        <v>0</v>
      </c>
    </row>
    <row r="21" spans="1:5" ht="30.75" customHeight="1" thickBot="1" x14ac:dyDescent="0.3">
      <c r="A21" s="23"/>
      <c r="B21" s="24" t="s">
        <v>60</v>
      </c>
      <c r="C21" s="25">
        <f>SUM(C18:C20)</f>
        <v>0</v>
      </c>
      <c r="D21" s="25">
        <f>SUM(D18:D20)</f>
        <v>0</v>
      </c>
      <c r="E21" s="26">
        <f>SUM(E18:E20)</f>
        <v>0</v>
      </c>
    </row>
    <row r="22" spans="1:5" ht="15.75" thickBot="1" x14ac:dyDescent="0.3"/>
    <row r="23" spans="1:5" s="136" customFormat="1" ht="27" customHeight="1" thickBot="1" x14ac:dyDescent="0.25">
      <c r="A23" s="163"/>
      <c r="B23" s="164" t="s">
        <v>90</v>
      </c>
      <c r="C23" s="165">
        <f>C15+C21</f>
        <v>0</v>
      </c>
      <c r="D23" s="165">
        <f>D15+D21</f>
        <v>0</v>
      </c>
      <c r="E23" s="166">
        <f>E15+E21</f>
        <v>0</v>
      </c>
    </row>
  </sheetData>
  <pageMargins left="0.70866141732283472" right="0.70866141732283472" top="0.78740157480314965" bottom="0.78740157480314965" header="0.31496062992125984" footer="0.31496062992125984"/>
  <pageSetup paperSize="9" scale="98" orientation="landscape" r:id="rId1"/>
  <headerFooter>
    <oddHeader>&amp;A</oddHead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opLeftCell="A19" zoomScaleNormal="100" workbookViewId="0">
      <selection activeCell="F43" sqref="F43"/>
    </sheetView>
  </sheetViews>
  <sheetFormatPr defaultRowHeight="12.75" x14ac:dyDescent="0.2"/>
  <cols>
    <col min="1" max="1" width="9.85546875" style="1" customWidth="1"/>
    <col min="2" max="2" width="54.28515625" style="1" customWidth="1"/>
    <col min="3" max="3" width="17.85546875" style="2" customWidth="1"/>
    <col min="4" max="4" width="12.140625" style="2" customWidth="1"/>
    <col min="5" max="5" width="8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27" t="s">
        <v>73</v>
      </c>
    </row>
    <row r="2" spans="1:7" s="5" customFormat="1" ht="14.25" customHeight="1" x14ac:dyDescent="0.25">
      <c r="A2" s="7" t="s">
        <v>17</v>
      </c>
      <c r="B2" s="115" t="s">
        <v>69</v>
      </c>
      <c r="C2" s="8"/>
      <c r="D2" s="7"/>
      <c r="E2" s="7"/>
      <c r="F2" s="7"/>
      <c r="G2" s="7"/>
    </row>
    <row r="3" spans="1:7" s="5" customFormat="1" ht="14.25" customHeight="1" x14ac:dyDescent="0.25">
      <c r="A3" s="7" t="s">
        <v>67</v>
      </c>
      <c r="B3" s="116" t="s">
        <v>86</v>
      </c>
      <c r="C3" s="8"/>
      <c r="D3" s="7"/>
      <c r="E3" s="7"/>
      <c r="F3" s="7"/>
      <c r="G3" s="7"/>
    </row>
    <row r="4" spans="1:7" s="5" customFormat="1" ht="14.25" customHeight="1" x14ac:dyDescent="0.25">
      <c r="A4" s="7" t="s">
        <v>71</v>
      </c>
      <c r="B4" s="157" t="s">
        <v>88</v>
      </c>
      <c r="C4" s="8"/>
      <c r="D4" s="7"/>
      <c r="E4" s="7"/>
      <c r="F4" s="7"/>
      <c r="G4" s="7"/>
    </row>
    <row r="5" spans="1:7" s="5" customFormat="1" ht="15" customHeight="1" x14ac:dyDescent="0.25">
      <c r="A5" s="7" t="s">
        <v>18</v>
      </c>
      <c r="B5" s="115" t="s">
        <v>70</v>
      </c>
      <c r="C5" s="8"/>
      <c r="D5" s="7"/>
      <c r="E5" s="7"/>
      <c r="F5" s="7"/>
      <c r="G5" s="7"/>
    </row>
    <row r="6" spans="1:7" ht="13.5" thickBot="1" x14ac:dyDescent="0.25">
      <c r="A6" s="28"/>
    </row>
    <row r="7" spans="1:7" s="35" customFormat="1" ht="13.5" thickBot="1" x14ac:dyDescent="0.25">
      <c r="A7" s="29" t="s">
        <v>23</v>
      </c>
      <c r="B7" s="30" t="s">
        <v>45</v>
      </c>
      <c r="C7" s="31" t="s">
        <v>24</v>
      </c>
      <c r="D7" s="3" t="s">
        <v>48</v>
      </c>
      <c r="E7" s="32" t="s">
        <v>66</v>
      </c>
      <c r="F7" s="33" t="s">
        <v>14</v>
      </c>
      <c r="G7" s="34" t="s">
        <v>19</v>
      </c>
    </row>
    <row r="8" spans="1:7" x14ac:dyDescent="0.2">
      <c r="A8" s="36"/>
      <c r="B8" s="117" t="s">
        <v>95</v>
      </c>
      <c r="C8" s="118"/>
      <c r="D8" s="37"/>
      <c r="E8" s="38"/>
      <c r="F8" s="43"/>
      <c r="G8" s="44"/>
    </row>
    <row r="9" spans="1:7" ht="25.5" x14ac:dyDescent="0.2">
      <c r="A9" s="4">
        <v>1</v>
      </c>
      <c r="B9" s="149" t="s">
        <v>96</v>
      </c>
      <c r="C9" s="158" t="s">
        <v>102</v>
      </c>
      <c r="D9" s="40">
        <v>2</v>
      </c>
      <c r="E9" s="40">
        <v>2</v>
      </c>
      <c r="F9" s="46">
        <v>0</v>
      </c>
      <c r="G9" s="42">
        <f t="shared" ref="G9:G12" si="0">E9*F9</f>
        <v>0</v>
      </c>
    </row>
    <row r="10" spans="1:7" ht="25.5" x14ac:dyDescent="0.2">
      <c r="A10" s="4">
        <v>2</v>
      </c>
      <c r="B10" s="149" t="s">
        <v>97</v>
      </c>
      <c r="C10" s="158" t="s">
        <v>102</v>
      </c>
      <c r="D10" s="40" t="s">
        <v>106</v>
      </c>
      <c r="E10" s="40">
        <v>5</v>
      </c>
      <c r="F10" s="46">
        <v>0</v>
      </c>
      <c r="G10" s="42">
        <f t="shared" si="0"/>
        <v>0</v>
      </c>
    </row>
    <row r="11" spans="1:7" ht="25.5" x14ac:dyDescent="0.2">
      <c r="A11" s="4">
        <v>3</v>
      </c>
      <c r="B11" s="149" t="s">
        <v>98</v>
      </c>
      <c r="C11" s="158" t="s">
        <v>102</v>
      </c>
      <c r="D11" s="40">
        <v>1</v>
      </c>
      <c r="E11" s="40">
        <v>1</v>
      </c>
      <c r="F11" s="46">
        <v>0</v>
      </c>
      <c r="G11" s="42">
        <f t="shared" si="0"/>
        <v>0</v>
      </c>
    </row>
    <row r="12" spans="1:7" ht="25.5" x14ac:dyDescent="0.2">
      <c r="A12" s="4">
        <v>4</v>
      </c>
      <c r="B12" s="149" t="s">
        <v>99</v>
      </c>
      <c r="C12" s="158" t="s">
        <v>102</v>
      </c>
      <c r="D12" s="40" t="s">
        <v>104</v>
      </c>
      <c r="E12" s="40">
        <v>2</v>
      </c>
      <c r="F12" s="46">
        <v>0</v>
      </c>
      <c r="G12" s="42">
        <f t="shared" si="0"/>
        <v>0</v>
      </c>
    </row>
    <row r="13" spans="1:7" x14ac:dyDescent="0.2">
      <c r="A13" s="146"/>
      <c r="B13" s="150" t="s">
        <v>72</v>
      </c>
      <c r="C13" s="147"/>
      <c r="D13" s="37"/>
      <c r="E13" s="37"/>
      <c r="F13" s="43"/>
      <c r="G13" s="44"/>
    </row>
    <row r="14" spans="1:7" ht="38.25" x14ac:dyDescent="0.2">
      <c r="A14" s="4">
        <v>5</v>
      </c>
      <c r="B14" s="151" t="s">
        <v>100</v>
      </c>
      <c r="C14" s="152" t="s">
        <v>103</v>
      </c>
      <c r="D14" s="40">
        <v>5</v>
      </c>
      <c r="E14" s="40">
        <v>5</v>
      </c>
      <c r="F14" s="46">
        <v>0</v>
      </c>
      <c r="G14" s="42">
        <f>E14*F14</f>
        <v>0</v>
      </c>
    </row>
    <row r="15" spans="1:7" ht="39" thickBot="1" x14ac:dyDescent="0.25">
      <c r="A15" s="120">
        <v>6</v>
      </c>
      <c r="B15" s="148" t="s">
        <v>101</v>
      </c>
      <c r="C15" s="153" t="s">
        <v>103</v>
      </c>
      <c r="D15" s="40" t="s">
        <v>105</v>
      </c>
      <c r="E15" s="40">
        <v>14</v>
      </c>
      <c r="F15" s="46">
        <v>0</v>
      </c>
      <c r="G15" s="42">
        <f>E15*F15</f>
        <v>0</v>
      </c>
    </row>
    <row r="16" spans="1:7" x14ac:dyDescent="0.2">
      <c r="A16" s="47"/>
      <c r="B16" s="48" t="s">
        <v>25</v>
      </c>
      <c r="C16" s="49"/>
      <c r="D16" s="50"/>
      <c r="E16" s="51"/>
      <c r="F16" s="52"/>
      <c r="G16" s="53">
        <f>SUM(G9:G15)</f>
        <v>0</v>
      </c>
    </row>
    <row r="17" spans="1:7" x14ac:dyDescent="0.2">
      <c r="A17" s="39"/>
      <c r="B17" s="54" t="s">
        <v>26</v>
      </c>
      <c r="C17" s="55"/>
      <c r="D17" s="56">
        <v>0.05</v>
      </c>
      <c r="E17" s="41"/>
      <c r="F17" s="46"/>
      <c r="G17" s="57">
        <f>0.05*G16</f>
        <v>0</v>
      </c>
    </row>
    <row r="18" spans="1:7" s="5" customFormat="1" ht="15.75" thickBot="1" x14ac:dyDescent="0.3">
      <c r="A18" s="77"/>
      <c r="B18" s="78" t="s">
        <v>46</v>
      </c>
      <c r="C18" s="79"/>
      <c r="D18" s="79"/>
      <c r="E18" s="80"/>
      <c r="F18" s="81"/>
      <c r="G18" s="82">
        <f>SUM(G16:G17)</f>
        <v>0</v>
      </c>
    </row>
    <row r="19" spans="1:7" ht="13.5" thickBot="1" x14ac:dyDescent="0.25">
      <c r="E19" s="58"/>
    </row>
    <row r="20" spans="1:7" s="123" customFormat="1" x14ac:dyDescent="0.2">
      <c r="A20" s="121" t="s">
        <v>23</v>
      </c>
      <c r="B20" s="33" t="s">
        <v>15</v>
      </c>
      <c r="C20" s="122" t="s">
        <v>12</v>
      </c>
      <c r="D20" s="122" t="s">
        <v>48</v>
      </c>
      <c r="E20" s="3" t="s">
        <v>11</v>
      </c>
      <c r="F20" s="3" t="s">
        <v>13</v>
      </c>
      <c r="G20" s="34" t="s">
        <v>19</v>
      </c>
    </row>
    <row r="21" spans="1:7" s="123" customFormat="1" x14ac:dyDescent="0.2">
      <c r="A21" s="4" t="s">
        <v>27</v>
      </c>
      <c r="B21" s="124" t="s">
        <v>47</v>
      </c>
      <c r="C21" s="125"/>
      <c r="D21" s="125"/>
      <c r="E21" s="50"/>
      <c r="F21" s="50"/>
      <c r="G21" s="126"/>
    </row>
    <row r="22" spans="1:7" s="123" customFormat="1" x14ac:dyDescent="0.2">
      <c r="A22" s="127"/>
      <c r="B22" s="128" t="s">
        <v>107</v>
      </c>
      <c r="C22" s="62"/>
      <c r="D22" s="68"/>
      <c r="E22" s="63"/>
      <c r="F22" s="71"/>
      <c r="G22" s="69"/>
    </row>
    <row r="23" spans="1:7" s="123" customFormat="1" x14ac:dyDescent="0.2">
      <c r="A23" s="4">
        <v>1</v>
      </c>
      <c r="B23" s="154" t="s">
        <v>112</v>
      </c>
      <c r="C23" s="45" t="s">
        <v>22</v>
      </c>
      <c r="D23" s="67" t="s">
        <v>114</v>
      </c>
      <c r="E23" s="64">
        <v>3</v>
      </c>
      <c r="F23" s="46">
        <v>0</v>
      </c>
      <c r="G23" s="42">
        <f t="shared" ref="G23:G30" si="1">E23*F23</f>
        <v>0</v>
      </c>
    </row>
    <row r="24" spans="1:7" s="123" customFormat="1" x14ac:dyDescent="0.2">
      <c r="A24" s="4">
        <v>2</v>
      </c>
      <c r="B24" s="66" t="s">
        <v>108</v>
      </c>
      <c r="C24" s="45" t="s">
        <v>22</v>
      </c>
      <c r="D24" s="67" t="s">
        <v>115</v>
      </c>
      <c r="E24" s="55">
        <v>0.4</v>
      </c>
      <c r="F24" s="70">
        <v>0</v>
      </c>
      <c r="G24" s="42">
        <f t="shared" si="1"/>
        <v>0</v>
      </c>
    </row>
    <row r="25" spans="1:7" s="123" customFormat="1" ht="25.5" x14ac:dyDescent="0.2">
      <c r="A25" s="4">
        <v>3</v>
      </c>
      <c r="B25" s="54" t="s">
        <v>113</v>
      </c>
      <c r="C25" s="45" t="s">
        <v>28</v>
      </c>
      <c r="D25" s="67" t="s">
        <v>116</v>
      </c>
      <c r="E25" s="55">
        <v>30</v>
      </c>
      <c r="F25" s="72">
        <v>0</v>
      </c>
      <c r="G25" s="42">
        <f t="shared" si="1"/>
        <v>0</v>
      </c>
    </row>
    <row r="26" spans="1:7" s="123" customFormat="1" x14ac:dyDescent="0.2">
      <c r="A26" s="4">
        <v>4</v>
      </c>
      <c r="B26" s="66" t="s">
        <v>1</v>
      </c>
      <c r="C26" s="45" t="s">
        <v>28</v>
      </c>
      <c r="D26" s="67" t="s">
        <v>116</v>
      </c>
      <c r="E26" s="55">
        <v>30</v>
      </c>
      <c r="F26" s="72">
        <v>0</v>
      </c>
      <c r="G26" s="42">
        <f t="shared" si="1"/>
        <v>0</v>
      </c>
    </row>
    <row r="27" spans="1:7" s="123" customFormat="1" x14ac:dyDescent="0.2">
      <c r="A27" s="4">
        <v>5</v>
      </c>
      <c r="B27" s="66" t="s">
        <v>49</v>
      </c>
      <c r="C27" s="45" t="s">
        <v>29</v>
      </c>
      <c r="D27" s="67" t="s">
        <v>117</v>
      </c>
      <c r="E27" s="55">
        <v>18</v>
      </c>
      <c r="F27" s="72">
        <v>0</v>
      </c>
      <c r="G27" s="42">
        <f t="shared" si="1"/>
        <v>0</v>
      </c>
    </row>
    <row r="28" spans="1:7" s="123" customFormat="1" ht="25.5" x14ac:dyDescent="0.2">
      <c r="A28" s="4">
        <v>6</v>
      </c>
      <c r="B28" s="66" t="s">
        <v>109</v>
      </c>
      <c r="C28" s="45" t="s">
        <v>110</v>
      </c>
      <c r="D28" s="67" t="s">
        <v>118</v>
      </c>
      <c r="E28" s="55">
        <v>10.5</v>
      </c>
      <c r="F28" s="72">
        <v>0</v>
      </c>
      <c r="G28" s="42">
        <f t="shared" si="1"/>
        <v>0</v>
      </c>
    </row>
    <row r="29" spans="1:7" x14ac:dyDescent="0.2">
      <c r="A29" s="39">
        <v>7</v>
      </c>
      <c r="B29" s="66" t="s">
        <v>141</v>
      </c>
      <c r="C29" s="45" t="s">
        <v>29</v>
      </c>
      <c r="D29" s="67" t="s">
        <v>142</v>
      </c>
      <c r="E29" s="55">
        <v>22</v>
      </c>
      <c r="F29" s="72">
        <v>0</v>
      </c>
      <c r="G29" s="42">
        <f t="shared" si="1"/>
        <v>0</v>
      </c>
    </row>
    <row r="30" spans="1:7" s="123" customFormat="1" x14ac:dyDescent="0.2">
      <c r="A30" s="4">
        <v>8</v>
      </c>
      <c r="B30" s="66" t="s">
        <v>50</v>
      </c>
      <c r="C30" s="45" t="s">
        <v>22</v>
      </c>
      <c r="D30" s="67" t="s">
        <v>119</v>
      </c>
      <c r="E30" s="55">
        <v>0.06</v>
      </c>
      <c r="F30" s="72">
        <v>0</v>
      </c>
      <c r="G30" s="42">
        <f t="shared" si="1"/>
        <v>0</v>
      </c>
    </row>
    <row r="31" spans="1:7" s="123" customFormat="1" x14ac:dyDescent="0.2">
      <c r="A31" s="4">
        <v>9</v>
      </c>
      <c r="B31" s="66" t="s">
        <v>174</v>
      </c>
      <c r="C31" s="45" t="s">
        <v>21</v>
      </c>
      <c r="D31" s="67" t="s">
        <v>120</v>
      </c>
      <c r="E31" s="55">
        <v>0.8</v>
      </c>
      <c r="F31" s="72">
        <v>0</v>
      </c>
      <c r="G31" s="42">
        <f>E31*F31</f>
        <v>0</v>
      </c>
    </row>
    <row r="32" spans="1:7" s="123" customFormat="1" x14ac:dyDescent="0.2">
      <c r="A32" s="4">
        <v>10</v>
      </c>
      <c r="B32" s="66" t="s">
        <v>111</v>
      </c>
      <c r="C32" s="45" t="s">
        <v>30</v>
      </c>
      <c r="D32" s="67" t="s">
        <v>121</v>
      </c>
      <c r="E32" s="55">
        <v>2000</v>
      </c>
      <c r="F32" s="70">
        <v>0</v>
      </c>
      <c r="G32" s="42">
        <f>E32*F32</f>
        <v>0</v>
      </c>
    </row>
    <row r="33" spans="1:7" s="123" customFormat="1" x14ac:dyDescent="0.2">
      <c r="A33" s="127"/>
      <c r="B33" s="128" t="s">
        <v>74</v>
      </c>
      <c r="C33" s="62"/>
      <c r="D33" s="68"/>
      <c r="E33" s="63"/>
      <c r="F33" s="71"/>
      <c r="G33" s="69"/>
    </row>
    <row r="34" spans="1:7" s="123" customFormat="1" x14ac:dyDescent="0.2">
      <c r="A34" s="4">
        <v>11</v>
      </c>
      <c r="B34" s="130" t="s">
        <v>75</v>
      </c>
      <c r="C34" s="45" t="s">
        <v>22</v>
      </c>
      <c r="D34" s="67" t="s">
        <v>122</v>
      </c>
      <c r="E34" s="55">
        <v>0.38</v>
      </c>
      <c r="F34" s="70">
        <v>0</v>
      </c>
      <c r="G34" s="42">
        <f t="shared" ref="G34:G40" si="2">E34*F34</f>
        <v>0</v>
      </c>
    </row>
    <row r="35" spans="1:7" s="123" customFormat="1" x14ac:dyDescent="0.2">
      <c r="A35" s="4">
        <v>12</v>
      </c>
      <c r="B35" s="129" t="s">
        <v>79</v>
      </c>
      <c r="C35" s="45" t="s">
        <v>22</v>
      </c>
      <c r="D35" s="67" t="s">
        <v>123</v>
      </c>
      <c r="E35" s="64">
        <v>1.9</v>
      </c>
      <c r="F35" s="46">
        <v>0</v>
      </c>
      <c r="G35" s="42">
        <f t="shared" ref="G35" si="3">E35*F35</f>
        <v>0</v>
      </c>
    </row>
    <row r="36" spans="1:7" s="123" customFormat="1" ht="25.5" x14ac:dyDescent="0.2">
      <c r="A36" s="4">
        <v>13</v>
      </c>
      <c r="B36" s="131" t="s">
        <v>76</v>
      </c>
      <c r="C36" s="45" t="s">
        <v>28</v>
      </c>
      <c r="D36" s="67" t="s">
        <v>124</v>
      </c>
      <c r="E36" s="55">
        <v>57</v>
      </c>
      <c r="F36" s="72">
        <v>0</v>
      </c>
      <c r="G36" s="42">
        <f t="shared" si="2"/>
        <v>0</v>
      </c>
    </row>
    <row r="37" spans="1:7" s="123" customFormat="1" x14ac:dyDescent="0.2">
      <c r="A37" s="4">
        <v>14</v>
      </c>
      <c r="B37" s="130" t="s">
        <v>1</v>
      </c>
      <c r="C37" s="45" t="s">
        <v>28</v>
      </c>
      <c r="D37" s="67" t="s">
        <v>124</v>
      </c>
      <c r="E37" s="55">
        <v>57</v>
      </c>
      <c r="F37" s="72">
        <v>0</v>
      </c>
      <c r="G37" s="42">
        <f t="shared" si="2"/>
        <v>0</v>
      </c>
    </row>
    <row r="38" spans="1:7" s="123" customFormat="1" x14ac:dyDescent="0.2">
      <c r="A38" s="4">
        <v>15</v>
      </c>
      <c r="B38" s="130" t="s">
        <v>49</v>
      </c>
      <c r="C38" s="45" t="s">
        <v>29</v>
      </c>
      <c r="D38" s="67" t="s">
        <v>125</v>
      </c>
      <c r="E38" s="55">
        <v>34.200000000000003</v>
      </c>
      <c r="F38" s="72">
        <v>0</v>
      </c>
      <c r="G38" s="42">
        <f t="shared" si="2"/>
        <v>0</v>
      </c>
    </row>
    <row r="39" spans="1:7" x14ac:dyDescent="0.2">
      <c r="A39" s="39">
        <v>16</v>
      </c>
      <c r="B39" s="66" t="s">
        <v>77</v>
      </c>
      <c r="C39" s="45" t="s">
        <v>29</v>
      </c>
      <c r="D39" s="67" t="s">
        <v>126</v>
      </c>
      <c r="E39" s="55">
        <v>41.8</v>
      </c>
      <c r="F39" s="72">
        <v>0</v>
      </c>
      <c r="G39" s="42">
        <f t="shared" si="2"/>
        <v>0</v>
      </c>
    </row>
    <row r="40" spans="1:7" x14ac:dyDescent="0.2">
      <c r="A40" s="39">
        <v>17</v>
      </c>
      <c r="B40" s="66" t="s">
        <v>50</v>
      </c>
      <c r="C40" s="45" t="s">
        <v>22</v>
      </c>
      <c r="D40" s="67" t="s">
        <v>127</v>
      </c>
      <c r="E40" s="55">
        <v>0.114</v>
      </c>
      <c r="F40" s="72">
        <v>0</v>
      </c>
      <c r="G40" s="42">
        <f t="shared" si="2"/>
        <v>0</v>
      </c>
    </row>
    <row r="41" spans="1:7" s="123" customFormat="1" x14ac:dyDescent="0.2">
      <c r="A41" s="4">
        <v>18</v>
      </c>
      <c r="B41" s="130" t="s">
        <v>174</v>
      </c>
      <c r="C41" s="45" t="s">
        <v>21</v>
      </c>
      <c r="D41" s="67" t="s">
        <v>128</v>
      </c>
      <c r="E41" s="55">
        <v>1.52</v>
      </c>
      <c r="F41" s="72">
        <v>0</v>
      </c>
      <c r="G41" s="42">
        <f>E41*F41</f>
        <v>0</v>
      </c>
    </row>
    <row r="42" spans="1:7" s="123" customFormat="1" x14ac:dyDescent="0.2">
      <c r="A42" s="4">
        <v>19</v>
      </c>
      <c r="B42" s="130" t="s">
        <v>78</v>
      </c>
      <c r="C42" s="45" t="s">
        <v>30</v>
      </c>
      <c r="D42" s="67" t="s">
        <v>129</v>
      </c>
      <c r="E42" s="55">
        <v>1900</v>
      </c>
      <c r="F42" s="70">
        <v>0</v>
      </c>
      <c r="G42" s="42">
        <f>E42*F42</f>
        <v>0</v>
      </c>
    </row>
    <row r="43" spans="1:7" s="136" customFormat="1" ht="15.75" thickBot="1" x14ac:dyDescent="0.25">
      <c r="A43" s="132"/>
      <c r="B43" s="133" t="s">
        <v>51</v>
      </c>
      <c r="C43" s="134"/>
      <c r="D43" s="134"/>
      <c r="E43" s="79"/>
      <c r="F43" s="135"/>
      <c r="G43" s="82">
        <f>SUM(G22:G42)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opLeftCell="A36" zoomScaleNormal="100" workbookViewId="0">
      <selection activeCell="B24" sqref="B24"/>
    </sheetView>
  </sheetViews>
  <sheetFormatPr defaultRowHeight="12.75" x14ac:dyDescent="0.2"/>
  <cols>
    <col min="1" max="1" width="12.28515625" style="2" customWidth="1"/>
    <col min="2" max="2" width="56.42578125" style="85" customWidth="1"/>
    <col min="3" max="3" width="10.5703125" style="2" customWidth="1"/>
    <col min="4" max="4" width="15" style="83" customWidth="1"/>
    <col min="5" max="5" width="10" style="2" customWidth="1"/>
    <col min="6" max="6" width="11.42578125" style="2" customWidth="1"/>
    <col min="7" max="7" width="11.42578125" style="84" customWidth="1"/>
    <col min="8" max="8" width="17" style="2" customWidth="1"/>
    <col min="9" max="9" width="17" style="84" customWidth="1"/>
    <col min="10" max="10" width="11.42578125" style="1" bestFit="1" customWidth="1"/>
    <col min="11" max="16384" width="9.140625" style="1"/>
  </cols>
  <sheetData>
    <row r="1" spans="1:9" ht="18.75" x14ac:dyDescent="0.2">
      <c r="B1" s="106" t="s">
        <v>64</v>
      </c>
    </row>
    <row r="2" spans="1:9" s="5" customFormat="1" ht="14.25" customHeight="1" x14ac:dyDescent="0.25">
      <c r="A2" s="7" t="s">
        <v>17</v>
      </c>
      <c r="B2" s="115" t="s">
        <v>69</v>
      </c>
      <c r="C2" s="8"/>
      <c r="D2" s="7"/>
      <c r="E2" s="7"/>
      <c r="F2" s="7"/>
      <c r="G2" s="7"/>
    </row>
    <row r="3" spans="1:9" s="5" customFormat="1" ht="14.25" customHeight="1" x14ac:dyDescent="0.25">
      <c r="A3" s="7" t="s">
        <v>67</v>
      </c>
      <c r="B3" s="116" t="s">
        <v>86</v>
      </c>
      <c r="C3" s="8"/>
      <c r="D3" s="7"/>
      <c r="E3" s="7"/>
      <c r="F3" s="7"/>
      <c r="G3" s="7"/>
    </row>
    <row r="4" spans="1:9" s="5" customFormat="1" ht="14.25" customHeight="1" x14ac:dyDescent="0.25">
      <c r="A4" s="7" t="s">
        <v>71</v>
      </c>
      <c r="B4" s="157" t="s">
        <v>88</v>
      </c>
      <c r="C4" s="8"/>
      <c r="D4" s="7"/>
      <c r="E4" s="7"/>
      <c r="F4" s="7"/>
      <c r="G4" s="7"/>
    </row>
    <row r="5" spans="1:9" s="5" customFormat="1" ht="15" customHeight="1" x14ac:dyDescent="0.25">
      <c r="A5" s="7" t="s">
        <v>18</v>
      </c>
      <c r="B5" s="115" t="s">
        <v>70</v>
      </c>
      <c r="C5" s="8"/>
      <c r="D5" s="7"/>
      <c r="E5" s="7"/>
      <c r="F5" s="7"/>
      <c r="G5" s="7"/>
    </row>
    <row r="6" spans="1:9" ht="13.5" thickBot="1" x14ac:dyDescent="0.25"/>
    <row r="7" spans="1:9" ht="13.5" thickBot="1" x14ac:dyDescent="0.25">
      <c r="A7" s="107" t="s">
        <v>31</v>
      </c>
      <c r="B7" s="86" t="s">
        <v>16</v>
      </c>
      <c r="C7" s="59" t="s">
        <v>12</v>
      </c>
      <c r="D7" s="87" t="s">
        <v>48</v>
      </c>
      <c r="E7" s="60" t="s">
        <v>11</v>
      </c>
      <c r="F7" s="60" t="s">
        <v>13</v>
      </c>
      <c r="G7" s="61" t="s">
        <v>19</v>
      </c>
      <c r="H7" s="1"/>
      <c r="I7" s="1"/>
    </row>
    <row r="8" spans="1:9" x14ac:dyDescent="0.2">
      <c r="A8" s="108"/>
      <c r="B8" s="97" t="s">
        <v>107</v>
      </c>
      <c r="C8" s="90"/>
      <c r="D8" s="91"/>
      <c r="E8" s="96"/>
      <c r="F8" s="92"/>
      <c r="G8" s="98"/>
      <c r="H8" s="1"/>
      <c r="I8" s="1"/>
    </row>
    <row r="9" spans="1:9" x14ac:dyDescent="0.2">
      <c r="A9" s="109" t="s">
        <v>32</v>
      </c>
      <c r="B9" s="88" t="s">
        <v>3</v>
      </c>
      <c r="C9" s="55" t="s">
        <v>4</v>
      </c>
      <c r="D9" s="89" t="s">
        <v>189</v>
      </c>
      <c r="E9" s="99">
        <v>1</v>
      </c>
      <c r="F9" s="72">
        <v>0</v>
      </c>
      <c r="G9" s="42">
        <f t="shared" ref="G9:G20" si="0">E9*F9</f>
        <v>0</v>
      </c>
      <c r="H9" s="1"/>
      <c r="I9" s="1"/>
    </row>
    <row r="10" spans="1:9" ht="51" x14ac:dyDescent="0.2">
      <c r="A10" s="109" t="s">
        <v>8</v>
      </c>
      <c r="B10" s="88" t="s">
        <v>68</v>
      </c>
      <c r="C10" s="55" t="s">
        <v>28</v>
      </c>
      <c r="D10" s="89" t="s">
        <v>91</v>
      </c>
      <c r="E10" s="99">
        <v>10</v>
      </c>
      <c r="F10" s="72">
        <v>0</v>
      </c>
      <c r="G10" s="42">
        <f t="shared" si="0"/>
        <v>0</v>
      </c>
      <c r="H10" s="1"/>
      <c r="I10" s="1"/>
    </row>
    <row r="11" spans="1:9" ht="25.5" x14ac:dyDescent="0.2">
      <c r="A11" s="109" t="s">
        <v>134</v>
      </c>
      <c r="B11" s="88" t="s">
        <v>135</v>
      </c>
      <c r="C11" s="55" t="s">
        <v>28</v>
      </c>
      <c r="D11" s="89" t="s">
        <v>91</v>
      </c>
      <c r="E11" s="99">
        <v>10</v>
      </c>
      <c r="F11" s="72">
        <v>0</v>
      </c>
      <c r="G11" s="42">
        <f t="shared" si="0"/>
        <v>0</v>
      </c>
      <c r="H11" s="1"/>
      <c r="I11" s="1"/>
    </row>
    <row r="12" spans="1:9" ht="38.25" x14ac:dyDescent="0.2">
      <c r="A12" s="4" t="s">
        <v>5</v>
      </c>
      <c r="B12" s="88" t="s">
        <v>136</v>
      </c>
      <c r="C12" s="55" t="s">
        <v>0</v>
      </c>
      <c r="D12" s="89" t="s">
        <v>143</v>
      </c>
      <c r="E12" s="99">
        <v>4.0000000000000002E-4</v>
      </c>
      <c r="F12" s="72">
        <v>0</v>
      </c>
      <c r="G12" s="42">
        <f t="shared" si="0"/>
        <v>0</v>
      </c>
      <c r="H12" s="1"/>
      <c r="I12" s="1"/>
    </row>
    <row r="13" spans="1:9" ht="38.25" x14ac:dyDescent="0.2">
      <c r="A13" s="4" t="s">
        <v>5</v>
      </c>
      <c r="B13" s="88" t="s">
        <v>137</v>
      </c>
      <c r="C13" s="55" t="s">
        <v>0</v>
      </c>
      <c r="D13" s="89" t="s">
        <v>144</v>
      </c>
      <c r="E13" s="99">
        <v>3.0000000000000001E-3</v>
      </c>
      <c r="F13" s="72">
        <v>0</v>
      </c>
      <c r="G13" s="42">
        <f t="shared" si="0"/>
        <v>0</v>
      </c>
      <c r="H13" s="1"/>
      <c r="I13" s="1"/>
    </row>
    <row r="14" spans="1:9" ht="25.5" x14ac:dyDescent="0.2">
      <c r="A14" s="4" t="s">
        <v>35</v>
      </c>
      <c r="B14" s="88" t="s">
        <v>34</v>
      </c>
      <c r="C14" s="55" t="s">
        <v>28</v>
      </c>
      <c r="D14" s="89" t="s">
        <v>91</v>
      </c>
      <c r="E14" s="99">
        <v>10</v>
      </c>
      <c r="F14" s="72">
        <v>0</v>
      </c>
      <c r="G14" s="42">
        <f t="shared" si="0"/>
        <v>0</v>
      </c>
      <c r="H14" s="1"/>
      <c r="I14" s="1"/>
    </row>
    <row r="15" spans="1:9" ht="25.5" x14ac:dyDescent="0.2">
      <c r="A15" s="4" t="s">
        <v>138</v>
      </c>
      <c r="B15" s="88" t="s">
        <v>139</v>
      </c>
      <c r="C15" s="55" t="s">
        <v>20</v>
      </c>
      <c r="D15" s="89" t="s">
        <v>188</v>
      </c>
      <c r="E15" s="99">
        <v>10.5</v>
      </c>
      <c r="F15" s="72">
        <v>0</v>
      </c>
      <c r="G15" s="42">
        <f t="shared" si="0"/>
        <v>0</v>
      </c>
      <c r="H15" s="1"/>
      <c r="I15" s="1"/>
    </row>
    <row r="16" spans="1:9" ht="51" x14ac:dyDescent="0.2">
      <c r="A16" s="4" t="s">
        <v>38</v>
      </c>
      <c r="B16" s="93" t="s">
        <v>39</v>
      </c>
      <c r="C16" s="55" t="s">
        <v>28</v>
      </c>
      <c r="D16" s="89" t="s">
        <v>91</v>
      </c>
      <c r="E16" s="99">
        <v>10</v>
      </c>
      <c r="F16" s="72">
        <v>0</v>
      </c>
      <c r="G16" s="42">
        <f t="shared" si="0"/>
        <v>0</v>
      </c>
      <c r="H16" s="1"/>
      <c r="I16" s="1"/>
    </row>
    <row r="17" spans="1:9" ht="25.5" x14ac:dyDescent="0.2">
      <c r="A17" s="4" t="s">
        <v>42</v>
      </c>
      <c r="B17" s="93" t="s">
        <v>41</v>
      </c>
      <c r="C17" s="55" t="s">
        <v>40</v>
      </c>
      <c r="D17" s="89" t="s">
        <v>146</v>
      </c>
      <c r="E17" s="99">
        <v>0.1</v>
      </c>
      <c r="F17" s="72">
        <v>0</v>
      </c>
      <c r="G17" s="42">
        <f t="shared" si="0"/>
        <v>0</v>
      </c>
      <c r="H17" s="1"/>
      <c r="I17" s="1"/>
    </row>
    <row r="18" spans="1:9" ht="25.5" x14ac:dyDescent="0.2">
      <c r="A18" s="4" t="s">
        <v>36</v>
      </c>
      <c r="B18" s="88" t="s">
        <v>37</v>
      </c>
      <c r="C18" s="55" t="s">
        <v>20</v>
      </c>
      <c r="D18" s="89" t="s">
        <v>145</v>
      </c>
      <c r="E18" s="95">
        <v>10</v>
      </c>
      <c r="F18" s="72">
        <v>0</v>
      </c>
      <c r="G18" s="42">
        <f t="shared" si="0"/>
        <v>0</v>
      </c>
      <c r="H18" s="1"/>
      <c r="I18" s="1"/>
    </row>
    <row r="19" spans="1:9" ht="25.5" x14ac:dyDescent="0.2">
      <c r="A19" s="4" t="s">
        <v>2</v>
      </c>
      <c r="B19" s="88" t="s">
        <v>140</v>
      </c>
      <c r="C19" s="55" t="s">
        <v>21</v>
      </c>
      <c r="D19" s="89" t="s">
        <v>147</v>
      </c>
      <c r="E19" s="99">
        <v>2</v>
      </c>
      <c r="F19" s="72">
        <v>0</v>
      </c>
      <c r="G19" s="42">
        <f t="shared" si="0"/>
        <v>0</v>
      </c>
      <c r="H19" s="1"/>
      <c r="I19" s="1"/>
    </row>
    <row r="20" spans="1:9" ht="25.5" x14ac:dyDescent="0.2">
      <c r="A20" s="4" t="s">
        <v>43</v>
      </c>
      <c r="B20" s="88" t="s">
        <v>44</v>
      </c>
      <c r="C20" s="55" t="s">
        <v>21</v>
      </c>
      <c r="D20" s="89" t="s">
        <v>147</v>
      </c>
      <c r="E20" s="55">
        <v>2</v>
      </c>
      <c r="F20" s="72">
        <v>0</v>
      </c>
      <c r="G20" s="42">
        <f t="shared" si="0"/>
        <v>0</v>
      </c>
      <c r="H20" s="1"/>
      <c r="I20" s="1"/>
    </row>
    <row r="21" spans="1:9" ht="72" x14ac:dyDescent="0.2">
      <c r="A21" s="137" t="s">
        <v>82</v>
      </c>
      <c r="B21" s="138" t="s">
        <v>199</v>
      </c>
      <c r="C21" s="139" t="s">
        <v>28</v>
      </c>
      <c r="D21" s="140" t="s">
        <v>91</v>
      </c>
      <c r="E21" s="143">
        <v>10</v>
      </c>
      <c r="F21" s="141">
        <v>0</v>
      </c>
      <c r="G21" s="142">
        <f>E21*F21</f>
        <v>0</v>
      </c>
      <c r="H21" s="1"/>
      <c r="I21" s="1"/>
    </row>
    <row r="22" spans="1:9" ht="72" x14ac:dyDescent="0.2">
      <c r="A22" s="137" t="s">
        <v>82</v>
      </c>
      <c r="B22" s="138" t="s">
        <v>200</v>
      </c>
      <c r="C22" s="139" t="s">
        <v>28</v>
      </c>
      <c r="D22" s="140" t="s">
        <v>91</v>
      </c>
      <c r="E22" s="143">
        <v>10</v>
      </c>
      <c r="F22" s="141">
        <v>0</v>
      </c>
      <c r="G22" s="142">
        <f t="shared" ref="G22:G23" si="1">E22*F22</f>
        <v>0</v>
      </c>
      <c r="H22" s="1"/>
      <c r="I22" s="1"/>
    </row>
    <row r="23" spans="1:9" ht="72" x14ac:dyDescent="0.2">
      <c r="A23" s="137" t="s">
        <v>82</v>
      </c>
      <c r="B23" s="138" t="s">
        <v>201</v>
      </c>
      <c r="C23" s="139" t="s">
        <v>28</v>
      </c>
      <c r="D23" s="140" t="s">
        <v>91</v>
      </c>
      <c r="E23" s="143">
        <v>10</v>
      </c>
      <c r="F23" s="141">
        <v>0</v>
      </c>
      <c r="G23" s="142">
        <f t="shared" si="1"/>
        <v>0</v>
      </c>
      <c r="H23" s="1"/>
      <c r="I23" s="1"/>
    </row>
    <row r="24" spans="1:9" x14ac:dyDescent="0.2">
      <c r="A24" s="108"/>
      <c r="B24" s="97" t="s">
        <v>74</v>
      </c>
      <c r="C24" s="90"/>
      <c r="D24" s="91"/>
      <c r="E24" s="96"/>
      <c r="F24" s="92"/>
      <c r="G24" s="98"/>
      <c r="H24" s="1"/>
      <c r="I24" s="1"/>
    </row>
    <row r="25" spans="1:9" x14ac:dyDescent="0.2">
      <c r="A25" s="109" t="s">
        <v>32</v>
      </c>
      <c r="B25" s="88" t="s">
        <v>3</v>
      </c>
      <c r="C25" s="55" t="s">
        <v>4</v>
      </c>
      <c r="D25" s="89" t="s">
        <v>190</v>
      </c>
      <c r="E25" s="99">
        <v>2</v>
      </c>
      <c r="F25" s="72">
        <v>0</v>
      </c>
      <c r="G25" s="42">
        <f t="shared" ref="G25:G35" si="2">E25*F25</f>
        <v>0</v>
      </c>
      <c r="H25" s="1"/>
      <c r="I25" s="1"/>
    </row>
    <row r="26" spans="1:9" ht="51" x14ac:dyDescent="0.2">
      <c r="A26" s="109" t="s">
        <v>8</v>
      </c>
      <c r="B26" s="88" t="s">
        <v>68</v>
      </c>
      <c r="C26" s="55" t="s">
        <v>28</v>
      </c>
      <c r="D26" s="89" t="s">
        <v>93</v>
      </c>
      <c r="E26" s="99">
        <v>19</v>
      </c>
      <c r="F26" s="72">
        <v>0</v>
      </c>
      <c r="G26" s="42">
        <f t="shared" si="2"/>
        <v>0</v>
      </c>
      <c r="H26" s="1"/>
      <c r="I26" s="1"/>
    </row>
    <row r="27" spans="1:9" ht="25.5" x14ac:dyDescent="0.2">
      <c r="A27" s="109" t="s">
        <v>9</v>
      </c>
      <c r="B27" s="88" t="s">
        <v>10</v>
      </c>
      <c r="C27" s="55" t="s">
        <v>28</v>
      </c>
      <c r="D27" s="89" t="s">
        <v>93</v>
      </c>
      <c r="E27" s="99">
        <v>19</v>
      </c>
      <c r="F27" s="72">
        <v>0</v>
      </c>
      <c r="G27" s="42">
        <f t="shared" si="2"/>
        <v>0</v>
      </c>
      <c r="H27" s="1"/>
      <c r="I27" s="1"/>
    </row>
    <row r="28" spans="1:9" ht="38.25" x14ac:dyDescent="0.2">
      <c r="A28" s="4" t="s">
        <v>5</v>
      </c>
      <c r="B28" s="88" t="s">
        <v>80</v>
      </c>
      <c r="C28" s="55" t="s">
        <v>0</v>
      </c>
      <c r="D28" s="89" t="s">
        <v>148</v>
      </c>
      <c r="E28" s="99">
        <v>3.8000000000000002E-4</v>
      </c>
      <c r="F28" s="72">
        <v>0</v>
      </c>
      <c r="G28" s="42">
        <f t="shared" si="2"/>
        <v>0</v>
      </c>
      <c r="H28" s="1"/>
      <c r="I28" s="1"/>
    </row>
    <row r="29" spans="1:9" ht="38.25" x14ac:dyDescent="0.2">
      <c r="A29" s="4" t="s">
        <v>5</v>
      </c>
      <c r="B29" s="88" t="s">
        <v>81</v>
      </c>
      <c r="C29" s="55" t="s">
        <v>0</v>
      </c>
      <c r="D29" s="89" t="s">
        <v>149</v>
      </c>
      <c r="E29" s="99">
        <v>1.9E-3</v>
      </c>
      <c r="F29" s="72">
        <v>0</v>
      </c>
      <c r="G29" s="42">
        <f t="shared" si="2"/>
        <v>0</v>
      </c>
      <c r="H29" s="1"/>
      <c r="I29" s="1"/>
    </row>
    <row r="30" spans="1:9" ht="25.5" x14ac:dyDescent="0.2">
      <c r="A30" s="4" t="s">
        <v>191</v>
      </c>
      <c r="B30" s="88" t="s">
        <v>192</v>
      </c>
      <c r="C30" s="55" t="s">
        <v>28</v>
      </c>
      <c r="D30" s="89" t="s">
        <v>93</v>
      </c>
      <c r="E30" s="99">
        <v>19</v>
      </c>
      <c r="F30" s="72">
        <v>0</v>
      </c>
      <c r="G30" s="42">
        <f t="shared" si="2"/>
        <v>0</v>
      </c>
      <c r="H30" s="1"/>
      <c r="I30" s="1"/>
    </row>
    <row r="31" spans="1:9" ht="51" x14ac:dyDescent="0.2">
      <c r="A31" s="4" t="s">
        <v>38</v>
      </c>
      <c r="B31" s="93" t="s">
        <v>39</v>
      </c>
      <c r="C31" s="55" t="s">
        <v>28</v>
      </c>
      <c r="D31" s="89" t="s">
        <v>93</v>
      </c>
      <c r="E31" s="99">
        <v>19</v>
      </c>
      <c r="F31" s="72">
        <v>0</v>
      </c>
      <c r="G31" s="42">
        <f t="shared" si="2"/>
        <v>0</v>
      </c>
      <c r="H31" s="1"/>
      <c r="I31" s="1"/>
    </row>
    <row r="32" spans="1:9" ht="25.5" x14ac:dyDescent="0.2">
      <c r="A32" s="4" t="s">
        <v>42</v>
      </c>
      <c r="B32" s="93" t="s">
        <v>41</v>
      </c>
      <c r="C32" s="55" t="s">
        <v>40</v>
      </c>
      <c r="D32" s="89" t="s">
        <v>150</v>
      </c>
      <c r="E32" s="99">
        <v>0.19</v>
      </c>
      <c r="F32" s="72">
        <v>0</v>
      </c>
      <c r="G32" s="42">
        <f t="shared" si="2"/>
        <v>0</v>
      </c>
      <c r="H32" s="1"/>
      <c r="I32" s="1"/>
    </row>
    <row r="33" spans="1:9" ht="25.5" x14ac:dyDescent="0.2">
      <c r="A33" s="4" t="s">
        <v>36</v>
      </c>
      <c r="B33" s="88" t="s">
        <v>37</v>
      </c>
      <c r="C33" s="55" t="s">
        <v>20</v>
      </c>
      <c r="D33" s="89" t="s">
        <v>151</v>
      </c>
      <c r="E33" s="95">
        <v>19</v>
      </c>
      <c r="F33" s="72">
        <v>0</v>
      </c>
      <c r="G33" s="42">
        <f t="shared" si="2"/>
        <v>0</v>
      </c>
      <c r="H33" s="1"/>
      <c r="I33" s="1"/>
    </row>
    <row r="34" spans="1:9" s="65" customFormat="1" x14ac:dyDescent="0.2">
      <c r="A34" s="4" t="s">
        <v>2</v>
      </c>
      <c r="B34" s="88" t="s">
        <v>83</v>
      </c>
      <c r="C34" s="55" t="s">
        <v>21</v>
      </c>
      <c r="D34" s="89" t="s">
        <v>152</v>
      </c>
      <c r="E34" s="99">
        <v>1.9</v>
      </c>
      <c r="F34" s="72">
        <v>0</v>
      </c>
      <c r="G34" s="42">
        <f t="shared" si="2"/>
        <v>0</v>
      </c>
    </row>
    <row r="35" spans="1:9" s="65" customFormat="1" x14ac:dyDescent="0.2">
      <c r="A35" s="4" t="s">
        <v>43</v>
      </c>
      <c r="B35" s="88" t="s">
        <v>44</v>
      </c>
      <c r="C35" s="55" t="s">
        <v>21</v>
      </c>
      <c r="D35" s="89" t="s">
        <v>152</v>
      </c>
      <c r="E35" s="55">
        <v>1.9</v>
      </c>
      <c r="F35" s="72">
        <v>0</v>
      </c>
      <c r="G35" s="42">
        <f t="shared" si="2"/>
        <v>0</v>
      </c>
    </row>
    <row r="36" spans="1:9" ht="72" x14ac:dyDescent="0.2">
      <c r="A36" s="137" t="s">
        <v>82</v>
      </c>
      <c r="B36" s="138" t="s">
        <v>196</v>
      </c>
      <c r="C36" s="139" t="s">
        <v>28</v>
      </c>
      <c r="D36" s="140" t="s">
        <v>93</v>
      </c>
      <c r="E36" s="143">
        <v>19</v>
      </c>
      <c r="F36" s="141">
        <v>0</v>
      </c>
      <c r="G36" s="142">
        <f>E36*F36</f>
        <v>0</v>
      </c>
      <c r="H36" s="1"/>
      <c r="I36" s="1"/>
    </row>
    <row r="37" spans="1:9" ht="72" x14ac:dyDescent="0.2">
      <c r="A37" s="137" t="s">
        <v>82</v>
      </c>
      <c r="B37" s="138" t="s">
        <v>197</v>
      </c>
      <c r="C37" s="139" t="s">
        <v>28</v>
      </c>
      <c r="D37" s="140" t="s">
        <v>93</v>
      </c>
      <c r="E37" s="143">
        <v>19</v>
      </c>
      <c r="F37" s="141">
        <v>0</v>
      </c>
      <c r="G37" s="142">
        <f t="shared" ref="G37:G38" si="3">E37*F37</f>
        <v>0</v>
      </c>
      <c r="H37" s="1"/>
      <c r="I37" s="1"/>
    </row>
    <row r="38" spans="1:9" ht="72" x14ac:dyDescent="0.2">
      <c r="A38" s="137" t="s">
        <v>82</v>
      </c>
      <c r="B38" s="138" t="s">
        <v>198</v>
      </c>
      <c r="C38" s="139" t="s">
        <v>28</v>
      </c>
      <c r="D38" s="140" t="s">
        <v>93</v>
      </c>
      <c r="E38" s="143">
        <v>19</v>
      </c>
      <c r="F38" s="141">
        <v>0</v>
      </c>
      <c r="G38" s="142">
        <f t="shared" si="3"/>
        <v>0</v>
      </c>
      <c r="H38" s="1"/>
      <c r="I38" s="1"/>
    </row>
    <row r="39" spans="1:9" x14ac:dyDescent="0.2">
      <c r="A39" s="108"/>
      <c r="B39" s="97"/>
      <c r="C39" s="90"/>
      <c r="D39" s="91"/>
      <c r="E39" s="96"/>
      <c r="F39" s="92"/>
      <c r="G39" s="98"/>
      <c r="H39" s="1"/>
      <c r="I39" s="1"/>
    </row>
    <row r="40" spans="1:9" x14ac:dyDescent="0.2">
      <c r="A40" s="109" t="s">
        <v>32</v>
      </c>
      <c r="B40" s="93" t="s">
        <v>84</v>
      </c>
      <c r="C40" s="64" t="s">
        <v>33</v>
      </c>
      <c r="D40" s="94">
        <v>1</v>
      </c>
      <c r="E40" s="95">
        <v>1</v>
      </c>
      <c r="F40" s="70">
        <v>0</v>
      </c>
      <c r="G40" s="100">
        <f>E40*F40</f>
        <v>0</v>
      </c>
      <c r="H40" s="1"/>
      <c r="I40" s="1"/>
    </row>
    <row r="41" spans="1:9" ht="25.5" x14ac:dyDescent="0.2">
      <c r="A41" s="109" t="s">
        <v>32</v>
      </c>
      <c r="B41" s="93" t="s">
        <v>85</v>
      </c>
      <c r="C41" s="64" t="s">
        <v>33</v>
      </c>
      <c r="D41" s="94">
        <v>1</v>
      </c>
      <c r="E41" s="95">
        <v>1</v>
      </c>
      <c r="F41" s="70">
        <v>0</v>
      </c>
      <c r="G41" s="100">
        <f>E41*F41</f>
        <v>0</v>
      </c>
      <c r="H41" s="1"/>
      <c r="I41" s="1"/>
    </row>
    <row r="42" spans="1:9" x14ac:dyDescent="0.2">
      <c r="A42" s="109" t="s">
        <v>32</v>
      </c>
      <c r="B42" s="93" t="s">
        <v>6</v>
      </c>
      <c r="C42" s="64" t="s">
        <v>33</v>
      </c>
      <c r="D42" s="94">
        <v>1</v>
      </c>
      <c r="E42" s="95">
        <v>1</v>
      </c>
      <c r="F42" s="70">
        <v>0</v>
      </c>
      <c r="G42" s="100">
        <f>E42*F42</f>
        <v>0</v>
      </c>
      <c r="H42" s="1"/>
      <c r="I42" s="1"/>
    </row>
    <row r="43" spans="1:9" ht="13.5" thickBot="1" x14ac:dyDescent="0.25">
      <c r="A43" s="110" t="s">
        <v>32</v>
      </c>
      <c r="B43" s="101" t="s">
        <v>7</v>
      </c>
      <c r="C43" s="102" t="s">
        <v>33</v>
      </c>
      <c r="D43" s="103">
        <v>1</v>
      </c>
      <c r="E43" s="104">
        <v>1</v>
      </c>
      <c r="F43" s="73">
        <v>0</v>
      </c>
      <c r="G43" s="105">
        <f>E43*F43</f>
        <v>0</v>
      </c>
      <c r="H43" s="1"/>
      <c r="I43" s="1"/>
    </row>
    <row r="44" spans="1:9" s="5" customFormat="1" ht="15.75" thickBot="1" x14ac:dyDescent="0.3">
      <c r="A44" s="111"/>
      <c r="B44" s="112" t="s">
        <v>52</v>
      </c>
      <c r="C44" s="113"/>
      <c r="D44" s="114"/>
      <c r="E44" s="74"/>
      <c r="F44" s="75"/>
      <c r="G44" s="76">
        <f>SUM(G8:G43)</f>
        <v>0</v>
      </c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orientation="landscape" horizontalDpi="4294967293" r:id="rId1"/>
  <headerFooter alignWithMargins="0">
    <oddHeader>&amp;A</oddHeader>
    <oddFooter>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opLeftCell="A14" zoomScaleNormal="100" workbookViewId="0">
      <selection activeCell="F41" sqref="F41"/>
    </sheetView>
  </sheetViews>
  <sheetFormatPr defaultRowHeight="12.75" x14ac:dyDescent="0.2"/>
  <cols>
    <col min="1" max="1" width="9.85546875" style="1" customWidth="1"/>
    <col min="2" max="2" width="54.28515625" style="1" customWidth="1"/>
    <col min="3" max="3" width="17.85546875" style="2" customWidth="1"/>
    <col min="4" max="4" width="12.140625" style="2" customWidth="1"/>
    <col min="5" max="5" width="8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27" t="s">
        <v>73</v>
      </c>
    </row>
    <row r="2" spans="1:7" s="5" customFormat="1" ht="14.25" customHeight="1" x14ac:dyDescent="0.25">
      <c r="A2" s="7" t="s">
        <v>17</v>
      </c>
      <c r="B2" s="115" t="s">
        <v>69</v>
      </c>
      <c r="C2" s="8"/>
      <c r="D2" s="7"/>
      <c r="E2" s="7"/>
      <c r="F2" s="7"/>
      <c r="G2" s="7"/>
    </row>
    <row r="3" spans="1:7" s="5" customFormat="1" ht="14.25" customHeight="1" x14ac:dyDescent="0.25">
      <c r="A3" s="7" t="s">
        <v>67</v>
      </c>
      <c r="B3" s="116" t="s">
        <v>86</v>
      </c>
      <c r="C3" s="8"/>
      <c r="D3" s="7"/>
      <c r="E3" s="7"/>
      <c r="F3" s="7"/>
      <c r="G3" s="7"/>
    </row>
    <row r="4" spans="1:7" s="5" customFormat="1" ht="14.25" customHeight="1" x14ac:dyDescent="0.25">
      <c r="A4" s="7" t="s">
        <v>71</v>
      </c>
      <c r="B4" s="157" t="s">
        <v>89</v>
      </c>
      <c r="C4" s="8"/>
      <c r="D4" s="7"/>
      <c r="E4" s="7"/>
      <c r="F4" s="7"/>
      <c r="G4" s="7"/>
    </row>
    <row r="5" spans="1:7" s="5" customFormat="1" ht="15" customHeight="1" x14ac:dyDescent="0.25">
      <c r="A5" s="7" t="s">
        <v>18</v>
      </c>
      <c r="B5" s="115" t="s">
        <v>70</v>
      </c>
      <c r="C5" s="8"/>
      <c r="D5" s="7"/>
      <c r="E5" s="7"/>
      <c r="F5" s="7"/>
      <c r="G5" s="7"/>
    </row>
    <row r="6" spans="1:7" ht="13.5" thickBot="1" x14ac:dyDescent="0.25">
      <c r="A6" s="28"/>
    </row>
    <row r="7" spans="1:7" s="35" customFormat="1" ht="13.5" thickBot="1" x14ac:dyDescent="0.25">
      <c r="A7" s="29" t="s">
        <v>23</v>
      </c>
      <c r="B7" s="30" t="s">
        <v>45</v>
      </c>
      <c r="C7" s="31" t="s">
        <v>24</v>
      </c>
      <c r="D7" s="3" t="s">
        <v>48</v>
      </c>
      <c r="E7" s="32" t="s">
        <v>66</v>
      </c>
      <c r="F7" s="33" t="s">
        <v>14</v>
      </c>
      <c r="G7" s="34" t="s">
        <v>19</v>
      </c>
    </row>
    <row r="8" spans="1:7" x14ac:dyDescent="0.2">
      <c r="A8" s="36"/>
      <c r="B8" s="117" t="s">
        <v>95</v>
      </c>
      <c r="C8" s="118"/>
      <c r="D8" s="37"/>
      <c r="E8" s="38"/>
      <c r="F8" s="43"/>
      <c r="G8" s="44"/>
    </row>
    <row r="9" spans="1:7" ht="25.5" x14ac:dyDescent="0.2">
      <c r="A9" s="4">
        <v>1</v>
      </c>
      <c r="B9" s="119" t="s">
        <v>153</v>
      </c>
      <c r="C9" s="158" t="s">
        <v>102</v>
      </c>
      <c r="D9" s="40">
        <v>4</v>
      </c>
      <c r="E9" s="40">
        <v>4</v>
      </c>
      <c r="F9" s="46">
        <v>0</v>
      </c>
      <c r="G9" s="42">
        <f t="shared" ref="G9" si="0">E9*F9</f>
        <v>0</v>
      </c>
    </row>
    <row r="10" spans="1:7" x14ac:dyDescent="0.2">
      <c r="A10" s="146"/>
      <c r="B10" s="144" t="s">
        <v>72</v>
      </c>
      <c r="C10" s="147"/>
      <c r="D10" s="37"/>
      <c r="E10" s="37"/>
      <c r="F10" s="43"/>
      <c r="G10" s="44"/>
    </row>
    <row r="11" spans="1:7" ht="25.5" x14ac:dyDescent="0.2">
      <c r="A11" s="4">
        <v>2</v>
      </c>
      <c r="B11" s="145" t="s">
        <v>154</v>
      </c>
      <c r="C11" s="152" t="s">
        <v>103</v>
      </c>
      <c r="D11" s="40">
        <v>1</v>
      </c>
      <c r="E11" s="40">
        <v>1</v>
      </c>
      <c r="F11" s="46">
        <v>0</v>
      </c>
      <c r="G11" s="42">
        <f>E11*F11</f>
        <v>0</v>
      </c>
    </row>
    <row r="12" spans="1:7" ht="38.25" x14ac:dyDescent="0.2">
      <c r="A12" s="4">
        <v>3</v>
      </c>
      <c r="B12" s="145" t="s">
        <v>101</v>
      </c>
      <c r="C12" s="152" t="s">
        <v>103</v>
      </c>
      <c r="D12" s="40" t="s">
        <v>156</v>
      </c>
      <c r="E12" s="40">
        <v>6</v>
      </c>
      <c r="F12" s="46">
        <v>0</v>
      </c>
      <c r="G12" s="42">
        <f>E12*F12</f>
        <v>0</v>
      </c>
    </row>
    <row r="13" spans="1:7" ht="64.5" thickBot="1" x14ac:dyDescent="0.25">
      <c r="A13" s="120">
        <v>4</v>
      </c>
      <c r="B13" s="155" t="s">
        <v>155</v>
      </c>
      <c r="C13" s="153" t="s">
        <v>103</v>
      </c>
      <c r="D13" s="40" t="s">
        <v>157</v>
      </c>
      <c r="E13" s="40">
        <v>27</v>
      </c>
      <c r="F13" s="46">
        <v>0</v>
      </c>
      <c r="G13" s="42">
        <f>E13*F13</f>
        <v>0</v>
      </c>
    </row>
    <row r="14" spans="1:7" x14ac:dyDescent="0.2">
      <c r="A14" s="47"/>
      <c r="B14" s="48" t="s">
        <v>25</v>
      </c>
      <c r="C14" s="49"/>
      <c r="D14" s="50"/>
      <c r="E14" s="51"/>
      <c r="F14" s="52"/>
      <c r="G14" s="53">
        <f>SUM(G9:G13)</f>
        <v>0</v>
      </c>
    </row>
    <row r="15" spans="1:7" x14ac:dyDescent="0.2">
      <c r="A15" s="39"/>
      <c r="B15" s="54" t="s">
        <v>26</v>
      </c>
      <c r="C15" s="55"/>
      <c r="D15" s="56">
        <v>0.05</v>
      </c>
      <c r="E15" s="41"/>
      <c r="F15" s="46"/>
      <c r="G15" s="57">
        <f>0.05*G14</f>
        <v>0</v>
      </c>
    </row>
    <row r="16" spans="1:7" s="5" customFormat="1" ht="15.75" thickBot="1" x14ac:dyDescent="0.3">
      <c r="A16" s="77"/>
      <c r="B16" s="78" t="s">
        <v>46</v>
      </c>
      <c r="C16" s="79"/>
      <c r="D16" s="79"/>
      <c r="E16" s="80"/>
      <c r="F16" s="81"/>
      <c r="G16" s="82">
        <f>SUM(G14:G15)</f>
        <v>0</v>
      </c>
    </row>
    <row r="17" spans="1:7" ht="13.5" thickBot="1" x14ac:dyDescent="0.25">
      <c r="E17" s="58"/>
    </row>
    <row r="18" spans="1:7" s="123" customFormat="1" x14ac:dyDescent="0.2">
      <c r="A18" s="121" t="s">
        <v>23</v>
      </c>
      <c r="B18" s="33" t="s">
        <v>15</v>
      </c>
      <c r="C18" s="122" t="s">
        <v>12</v>
      </c>
      <c r="D18" s="122" t="s">
        <v>48</v>
      </c>
      <c r="E18" s="3" t="s">
        <v>11</v>
      </c>
      <c r="F18" s="3" t="s">
        <v>13</v>
      </c>
      <c r="G18" s="34" t="s">
        <v>19</v>
      </c>
    </row>
    <row r="19" spans="1:7" s="123" customFormat="1" x14ac:dyDescent="0.2">
      <c r="A19" s="4" t="s">
        <v>27</v>
      </c>
      <c r="B19" s="124" t="s">
        <v>47</v>
      </c>
      <c r="C19" s="125"/>
      <c r="D19" s="125"/>
      <c r="E19" s="50"/>
      <c r="F19" s="50"/>
      <c r="G19" s="126"/>
    </row>
    <row r="20" spans="1:7" s="123" customFormat="1" x14ac:dyDescent="0.2">
      <c r="A20" s="127"/>
      <c r="B20" s="128" t="s">
        <v>107</v>
      </c>
      <c r="C20" s="62"/>
      <c r="D20" s="68"/>
      <c r="E20" s="63"/>
      <c r="F20" s="71"/>
      <c r="G20" s="69"/>
    </row>
    <row r="21" spans="1:7" s="123" customFormat="1" x14ac:dyDescent="0.2">
      <c r="A21" s="4">
        <v>1</v>
      </c>
      <c r="B21" s="154" t="s">
        <v>112</v>
      </c>
      <c r="C21" s="45" t="s">
        <v>22</v>
      </c>
      <c r="D21" s="67" t="s">
        <v>158</v>
      </c>
      <c r="E21" s="64">
        <v>1.2</v>
      </c>
      <c r="F21" s="46">
        <v>0</v>
      </c>
      <c r="G21" s="42">
        <f t="shared" ref="G21:G28" si="1">E21*F21</f>
        <v>0</v>
      </c>
    </row>
    <row r="22" spans="1:7" s="123" customFormat="1" x14ac:dyDescent="0.2">
      <c r="A22" s="4">
        <v>2</v>
      </c>
      <c r="B22" s="66" t="s">
        <v>108</v>
      </c>
      <c r="C22" s="45" t="s">
        <v>22</v>
      </c>
      <c r="D22" s="67" t="s">
        <v>159</v>
      </c>
      <c r="E22" s="55">
        <v>0.16</v>
      </c>
      <c r="F22" s="70">
        <v>0</v>
      </c>
      <c r="G22" s="42">
        <f t="shared" si="1"/>
        <v>0</v>
      </c>
    </row>
    <row r="23" spans="1:7" s="123" customFormat="1" ht="25.5" x14ac:dyDescent="0.2">
      <c r="A23" s="4">
        <v>3</v>
      </c>
      <c r="B23" s="54" t="s">
        <v>113</v>
      </c>
      <c r="C23" s="45" t="s">
        <v>28</v>
      </c>
      <c r="D23" s="67" t="s">
        <v>160</v>
      </c>
      <c r="E23" s="55">
        <v>12</v>
      </c>
      <c r="F23" s="72">
        <v>0</v>
      </c>
      <c r="G23" s="42">
        <f t="shared" si="1"/>
        <v>0</v>
      </c>
    </row>
    <row r="24" spans="1:7" s="123" customFormat="1" x14ac:dyDescent="0.2">
      <c r="A24" s="4">
        <v>4</v>
      </c>
      <c r="B24" s="66" t="s">
        <v>1</v>
      </c>
      <c r="C24" s="45" t="s">
        <v>28</v>
      </c>
      <c r="D24" s="67" t="s">
        <v>160</v>
      </c>
      <c r="E24" s="55">
        <v>12</v>
      </c>
      <c r="F24" s="72">
        <v>0</v>
      </c>
      <c r="G24" s="42">
        <f t="shared" si="1"/>
        <v>0</v>
      </c>
    </row>
    <row r="25" spans="1:7" s="123" customFormat="1" x14ac:dyDescent="0.2">
      <c r="A25" s="4">
        <v>5</v>
      </c>
      <c r="B25" s="66" t="s">
        <v>49</v>
      </c>
      <c r="C25" s="45" t="s">
        <v>29</v>
      </c>
      <c r="D25" s="67" t="s">
        <v>161</v>
      </c>
      <c r="E25" s="55">
        <v>7.2</v>
      </c>
      <c r="F25" s="72">
        <v>0</v>
      </c>
      <c r="G25" s="42">
        <f t="shared" si="1"/>
        <v>0</v>
      </c>
    </row>
    <row r="26" spans="1:7" s="123" customFormat="1" ht="25.5" x14ac:dyDescent="0.2">
      <c r="A26" s="4">
        <v>6</v>
      </c>
      <c r="B26" s="66" t="s">
        <v>109</v>
      </c>
      <c r="C26" s="45" t="s">
        <v>110</v>
      </c>
      <c r="D26" s="67" t="s">
        <v>162</v>
      </c>
      <c r="E26" s="55">
        <v>4.2</v>
      </c>
      <c r="F26" s="72">
        <v>0</v>
      </c>
      <c r="G26" s="42">
        <f t="shared" si="1"/>
        <v>0</v>
      </c>
    </row>
    <row r="27" spans="1:7" x14ac:dyDescent="0.2">
      <c r="A27" s="39">
        <v>7</v>
      </c>
      <c r="B27" s="66" t="s">
        <v>141</v>
      </c>
      <c r="C27" s="45" t="s">
        <v>29</v>
      </c>
      <c r="D27" s="67" t="s">
        <v>163</v>
      </c>
      <c r="E27" s="55">
        <v>8.8000000000000007</v>
      </c>
      <c r="F27" s="72">
        <v>0</v>
      </c>
      <c r="G27" s="42">
        <f t="shared" si="1"/>
        <v>0</v>
      </c>
    </row>
    <row r="28" spans="1:7" s="123" customFormat="1" x14ac:dyDescent="0.2">
      <c r="A28" s="4">
        <v>8</v>
      </c>
      <c r="B28" s="66" t="s">
        <v>50</v>
      </c>
      <c r="C28" s="45" t="s">
        <v>22</v>
      </c>
      <c r="D28" s="67" t="s">
        <v>164</v>
      </c>
      <c r="E28" s="55">
        <v>2.4E-2</v>
      </c>
      <c r="F28" s="72">
        <v>0</v>
      </c>
      <c r="G28" s="42">
        <f t="shared" si="1"/>
        <v>0</v>
      </c>
    </row>
    <row r="29" spans="1:7" s="123" customFormat="1" ht="25.5" x14ac:dyDescent="0.2">
      <c r="A29" s="4">
        <v>9</v>
      </c>
      <c r="B29" s="54" t="s">
        <v>193</v>
      </c>
      <c r="C29" s="45" t="s">
        <v>21</v>
      </c>
      <c r="D29" s="67" t="s">
        <v>194</v>
      </c>
      <c r="E29" s="55">
        <v>0</v>
      </c>
      <c r="F29" s="72">
        <v>0</v>
      </c>
      <c r="G29" s="42">
        <f>E29*F29</f>
        <v>0</v>
      </c>
    </row>
    <row r="30" spans="1:7" s="123" customFormat="1" x14ac:dyDescent="0.2">
      <c r="A30" s="4">
        <v>10</v>
      </c>
      <c r="B30" s="66" t="s">
        <v>111</v>
      </c>
      <c r="C30" s="45" t="s">
        <v>30</v>
      </c>
      <c r="D30" s="67" t="s">
        <v>165</v>
      </c>
      <c r="E30" s="55">
        <v>800</v>
      </c>
      <c r="F30" s="70">
        <v>0</v>
      </c>
      <c r="G30" s="42">
        <f>E30*F30</f>
        <v>0</v>
      </c>
    </row>
    <row r="31" spans="1:7" s="123" customFormat="1" x14ac:dyDescent="0.2">
      <c r="A31" s="127"/>
      <c r="B31" s="128" t="s">
        <v>74</v>
      </c>
      <c r="C31" s="62"/>
      <c r="D31" s="68"/>
      <c r="E31" s="63"/>
      <c r="F31" s="71"/>
      <c r="G31" s="69"/>
    </row>
    <row r="32" spans="1:7" s="123" customFormat="1" x14ac:dyDescent="0.2">
      <c r="A32" s="4">
        <v>11</v>
      </c>
      <c r="B32" s="130" t="s">
        <v>75</v>
      </c>
      <c r="C32" s="45" t="s">
        <v>22</v>
      </c>
      <c r="D32" s="67" t="s">
        <v>166</v>
      </c>
      <c r="E32" s="55">
        <v>0.68</v>
      </c>
      <c r="F32" s="70">
        <v>0</v>
      </c>
      <c r="G32" s="42">
        <f t="shared" ref="G32:G38" si="2">E32*F32</f>
        <v>0</v>
      </c>
    </row>
    <row r="33" spans="1:7" s="123" customFormat="1" x14ac:dyDescent="0.2">
      <c r="A33" s="4">
        <v>12</v>
      </c>
      <c r="B33" s="129" t="s">
        <v>79</v>
      </c>
      <c r="C33" s="45" t="s">
        <v>22</v>
      </c>
      <c r="D33" s="67" t="s">
        <v>167</v>
      </c>
      <c r="E33" s="64">
        <v>3.4</v>
      </c>
      <c r="F33" s="46">
        <v>0</v>
      </c>
      <c r="G33" s="42">
        <f t="shared" si="2"/>
        <v>0</v>
      </c>
    </row>
    <row r="34" spans="1:7" s="123" customFormat="1" ht="25.5" x14ac:dyDescent="0.2">
      <c r="A34" s="4">
        <v>13</v>
      </c>
      <c r="B34" s="131" t="s">
        <v>76</v>
      </c>
      <c r="C34" s="45" t="s">
        <v>28</v>
      </c>
      <c r="D34" s="67" t="s">
        <v>168</v>
      </c>
      <c r="E34" s="55">
        <v>102</v>
      </c>
      <c r="F34" s="72">
        <v>0</v>
      </c>
      <c r="G34" s="42">
        <f t="shared" si="2"/>
        <v>0</v>
      </c>
    </row>
    <row r="35" spans="1:7" s="123" customFormat="1" x14ac:dyDescent="0.2">
      <c r="A35" s="4">
        <v>14</v>
      </c>
      <c r="B35" s="130" t="s">
        <v>1</v>
      </c>
      <c r="C35" s="45" t="s">
        <v>28</v>
      </c>
      <c r="D35" s="67" t="s">
        <v>168</v>
      </c>
      <c r="E35" s="55">
        <v>102</v>
      </c>
      <c r="F35" s="72">
        <v>0</v>
      </c>
      <c r="G35" s="42">
        <f t="shared" si="2"/>
        <v>0</v>
      </c>
    </row>
    <row r="36" spans="1:7" s="123" customFormat="1" x14ac:dyDescent="0.2">
      <c r="A36" s="4">
        <v>15</v>
      </c>
      <c r="B36" s="130" t="s">
        <v>49</v>
      </c>
      <c r="C36" s="45" t="s">
        <v>29</v>
      </c>
      <c r="D36" s="67" t="s">
        <v>169</v>
      </c>
      <c r="E36" s="55">
        <v>61.2</v>
      </c>
      <c r="F36" s="72">
        <v>0</v>
      </c>
      <c r="G36" s="42">
        <f t="shared" si="2"/>
        <v>0</v>
      </c>
    </row>
    <row r="37" spans="1:7" x14ac:dyDescent="0.2">
      <c r="A37" s="39">
        <v>16</v>
      </c>
      <c r="B37" s="66" t="s">
        <v>77</v>
      </c>
      <c r="C37" s="45" t="s">
        <v>29</v>
      </c>
      <c r="D37" s="67" t="s">
        <v>170</v>
      </c>
      <c r="E37" s="55">
        <v>74.8</v>
      </c>
      <c r="F37" s="72">
        <v>0</v>
      </c>
      <c r="G37" s="42">
        <f t="shared" si="2"/>
        <v>0</v>
      </c>
    </row>
    <row r="38" spans="1:7" x14ac:dyDescent="0.2">
      <c r="A38" s="39">
        <v>17</v>
      </c>
      <c r="B38" s="66" t="s">
        <v>50</v>
      </c>
      <c r="C38" s="45" t="s">
        <v>22</v>
      </c>
      <c r="D38" s="67" t="s">
        <v>171</v>
      </c>
      <c r="E38" s="55">
        <v>0.20399999999999999</v>
      </c>
      <c r="F38" s="72">
        <v>0</v>
      </c>
      <c r="G38" s="42">
        <f t="shared" si="2"/>
        <v>0</v>
      </c>
    </row>
    <row r="39" spans="1:7" s="123" customFormat="1" x14ac:dyDescent="0.2">
      <c r="A39" s="4">
        <v>18</v>
      </c>
      <c r="B39" s="130" t="s">
        <v>174</v>
      </c>
      <c r="C39" s="45" t="s">
        <v>21</v>
      </c>
      <c r="D39" s="67" t="s">
        <v>172</v>
      </c>
      <c r="E39" s="55">
        <v>2.72</v>
      </c>
      <c r="F39" s="72">
        <v>0</v>
      </c>
      <c r="G39" s="42">
        <f>E39*F39</f>
        <v>0</v>
      </c>
    </row>
    <row r="40" spans="1:7" s="123" customFormat="1" x14ac:dyDescent="0.2">
      <c r="A40" s="4">
        <v>19</v>
      </c>
      <c r="B40" s="130" t="s">
        <v>78</v>
      </c>
      <c r="C40" s="45" t="s">
        <v>30</v>
      </c>
      <c r="D40" s="67" t="s">
        <v>173</v>
      </c>
      <c r="E40" s="55">
        <v>3400</v>
      </c>
      <c r="F40" s="70">
        <v>0</v>
      </c>
      <c r="G40" s="42">
        <f>E40*F40</f>
        <v>0</v>
      </c>
    </row>
    <row r="41" spans="1:7" s="136" customFormat="1" ht="15.75" thickBot="1" x14ac:dyDescent="0.25">
      <c r="A41" s="132"/>
      <c r="B41" s="133" t="s">
        <v>51</v>
      </c>
      <c r="C41" s="134"/>
      <c r="D41" s="134"/>
      <c r="E41" s="79"/>
      <c r="F41" s="135"/>
      <c r="G41" s="82">
        <f>SUM(G20:G40)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topLeftCell="A37" zoomScaleNormal="100" workbookViewId="0">
      <selection activeCell="B42" sqref="B42"/>
    </sheetView>
  </sheetViews>
  <sheetFormatPr defaultRowHeight="12.75" x14ac:dyDescent="0.2"/>
  <cols>
    <col min="1" max="1" width="12.28515625" style="2" customWidth="1"/>
    <col min="2" max="2" width="56.42578125" style="85" customWidth="1"/>
    <col min="3" max="3" width="10.5703125" style="2" customWidth="1"/>
    <col min="4" max="4" width="15" style="83" customWidth="1"/>
    <col min="5" max="5" width="10" style="2" customWidth="1"/>
    <col min="6" max="6" width="11.42578125" style="2" customWidth="1"/>
    <col min="7" max="7" width="11.42578125" style="84" customWidth="1"/>
    <col min="8" max="8" width="17" style="2" customWidth="1"/>
    <col min="9" max="9" width="17" style="84" customWidth="1"/>
    <col min="10" max="10" width="11.42578125" style="1" bestFit="1" customWidth="1"/>
    <col min="11" max="16384" width="9.140625" style="1"/>
  </cols>
  <sheetData>
    <row r="1" spans="1:9" ht="18.75" x14ac:dyDescent="0.2">
      <c r="B1" s="106" t="s">
        <v>64</v>
      </c>
    </row>
    <row r="2" spans="1:9" s="5" customFormat="1" ht="14.25" customHeight="1" x14ac:dyDescent="0.25">
      <c r="A2" s="7" t="s">
        <v>17</v>
      </c>
      <c r="B2" s="115" t="s">
        <v>69</v>
      </c>
      <c r="C2" s="8"/>
      <c r="D2" s="7"/>
      <c r="E2" s="7"/>
      <c r="F2" s="7"/>
      <c r="G2" s="7"/>
    </row>
    <row r="3" spans="1:9" s="5" customFormat="1" ht="14.25" customHeight="1" x14ac:dyDescent="0.25">
      <c r="A3" s="7" t="s">
        <v>67</v>
      </c>
      <c r="B3" s="116" t="s">
        <v>86</v>
      </c>
      <c r="C3" s="8"/>
      <c r="D3" s="7"/>
      <c r="E3" s="7"/>
      <c r="F3" s="7"/>
      <c r="G3" s="7"/>
    </row>
    <row r="4" spans="1:9" s="5" customFormat="1" ht="14.25" customHeight="1" x14ac:dyDescent="0.25">
      <c r="A4" s="7" t="s">
        <v>71</v>
      </c>
      <c r="B4" s="157" t="s">
        <v>89</v>
      </c>
      <c r="C4" s="8"/>
      <c r="D4" s="7"/>
      <c r="E4" s="7"/>
      <c r="F4" s="7"/>
      <c r="G4" s="7"/>
    </row>
    <row r="5" spans="1:9" s="5" customFormat="1" ht="15" customHeight="1" x14ac:dyDescent="0.25">
      <c r="A5" s="7" t="s">
        <v>18</v>
      </c>
      <c r="B5" s="115" t="s">
        <v>70</v>
      </c>
      <c r="C5" s="8"/>
      <c r="D5" s="7"/>
      <c r="E5" s="7"/>
      <c r="F5" s="7"/>
      <c r="G5" s="7"/>
    </row>
    <row r="6" spans="1:9" ht="13.5" thickBot="1" x14ac:dyDescent="0.25"/>
    <row r="7" spans="1:9" ht="13.5" thickBot="1" x14ac:dyDescent="0.25">
      <c r="A7" s="107" t="s">
        <v>31</v>
      </c>
      <c r="B7" s="86" t="s">
        <v>16</v>
      </c>
      <c r="C7" s="59" t="s">
        <v>12</v>
      </c>
      <c r="D7" s="87" t="s">
        <v>48</v>
      </c>
      <c r="E7" s="60" t="s">
        <v>11</v>
      </c>
      <c r="F7" s="60" t="s">
        <v>13</v>
      </c>
      <c r="G7" s="61" t="s">
        <v>19</v>
      </c>
      <c r="H7" s="1"/>
      <c r="I7" s="1"/>
    </row>
    <row r="8" spans="1:9" x14ac:dyDescent="0.2">
      <c r="A8" s="108"/>
      <c r="B8" s="97" t="s">
        <v>130</v>
      </c>
      <c r="C8" s="90"/>
      <c r="D8" s="91"/>
      <c r="E8" s="96"/>
      <c r="F8" s="92"/>
      <c r="G8" s="98"/>
      <c r="H8" s="1"/>
      <c r="I8" s="1"/>
    </row>
    <row r="9" spans="1:9" ht="51" x14ac:dyDescent="0.2">
      <c r="A9" s="4" t="s">
        <v>131</v>
      </c>
      <c r="B9" s="88" t="s">
        <v>132</v>
      </c>
      <c r="C9" s="55" t="s">
        <v>20</v>
      </c>
      <c r="D9" s="89" t="s">
        <v>175</v>
      </c>
      <c r="E9" s="45" t="s">
        <v>176</v>
      </c>
      <c r="F9" s="72">
        <v>0</v>
      </c>
      <c r="G9" s="42">
        <f t="shared" ref="G9:G10" si="0">E9*F9</f>
        <v>0</v>
      </c>
      <c r="H9" s="1"/>
      <c r="I9" s="1"/>
    </row>
    <row r="10" spans="1:9" x14ac:dyDescent="0.2">
      <c r="A10" s="109" t="s">
        <v>32</v>
      </c>
      <c r="B10" s="93" t="s">
        <v>133</v>
      </c>
      <c r="C10" s="64" t="s">
        <v>33</v>
      </c>
      <c r="D10" s="94">
        <v>1</v>
      </c>
      <c r="E10" s="156" t="s">
        <v>177</v>
      </c>
      <c r="F10" s="70">
        <v>0</v>
      </c>
      <c r="G10" s="42">
        <f t="shared" si="0"/>
        <v>0</v>
      </c>
      <c r="H10" s="1"/>
      <c r="I10" s="1"/>
    </row>
    <row r="11" spans="1:9" x14ac:dyDescent="0.2">
      <c r="A11" s="108"/>
      <c r="B11" s="97" t="s">
        <v>107</v>
      </c>
      <c r="C11" s="90"/>
      <c r="D11" s="91"/>
      <c r="E11" s="96"/>
      <c r="F11" s="92"/>
      <c r="G11" s="98"/>
      <c r="H11" s="1"/>
      <c r="I11" s="1"/>
    </row>
    <row r="12" spans="1:9" x14ac:dyDescent="0.2">
      <c r="A12" s="109" t="s">
        <v>32</v>
      </c>
      <c r="B12" s="88" t="s">
        <v>3</v>
      </c>
      <c r="C12" s="55" t="s">
        <v>4</v>
      </c>
      <c r="D12" s="89" t="s">
        <v>189</v>
      </c>
      <c r="E12" s="99">
        <v>1</v>
      </c>
      <c r="F12" s="72">
        <v>0</v>
      </c>
      <c r="G12" s="42">
        <f t="shared" ref="G12:G23" si="1">E12*F12</f>
        <v>0</v>
      </c>
      <c r="H12" s="1"/>
      <c r="I12" s="1"/>
    </row>
    <row r="13" spans="1:9" ht="51" x14ac:dyDescent="0.2">
      <c r="A13" s="109" t="s">
        <v>8</v>
      </c>
      <c r="B13" s="88" t="s">
        <v>68</v>
      </c>
      <c r="C13" s="55" t="s">
        <v>28</v>
      </c>
      <c r="D13" s="89" t="s">
        <v>92</v>
      </c>
      <c r="E13" s="99">
        <v>4</v>
      </c>
      <c r="F13" s="72">
        <v>0</v>
      </c>
      <c r="G13" s="42">
        <f t="shared" si="1"/>
        <v>0</v>
      </c>
      <c r="H13" s="1"/>
      <c r="I13" s="1"/>
    </row>
    <row r="14" spans="1:9" ht="25.5" x14ac:dyDescent="0.2">
      <c r="A14" s="109" t="s">
        <v>134</v>
      </c>
      <c r="B14" s="88" t="s">
        <v>135</v>
      </c>
      <c r="C14" s="55" t="s">
        <v>28</v>
      </c>
      <c r="D14" s="89" t="s">
        <v>92</v>
      </c>
      <c r="E14" s="99">
        <v>4</v>
      </c>
      <c r="F14" s="72">
        <v>0</v>
      </c>
      <c r="G14" s="42">
        <f t="shared" si="1"/>
        <v>0</v>
      </c>
      <c r="H14" s="1"/>
      <c r="I14" s="1"/>
    </row>
    <row r="15" spans="1:9" ht="38.25" x14ac:dyDescent="0.2">
      <c r="A15" s="4" t="s">
        <v>5</v>
      </c>
      <c r="B15" s="88" t="s">
        <v>136</v>
      </c>
      <c r="C15" s="55" t="s">
        <v>0</v>
      </c>
      <c r="D15" s="89" t="s">
        <v>178</v>
      </c>
      <c r="E15" s="99">
        <v>1.6000000000000001E-4</v>
      </c>
      <c r="F15" s="72">
        <v>0</v>
      </c>
      <c r="G15" s="42">
        <f t="shared" si="1"/>
        <v>0</v>
      </c>
      <c r="H15" s="1"/>
      <c r="I15" s="1"/>
    </row>
    <row r="16" spans="1:9" ht="38.25" x14ac:dyDescent="0.2">
      <c r="A16" s="4" t="s">
        <v>5</v>
      </c>
      <c r="B16" s="88" t="s">
        <v>137</v>
      </c>
      <c r="C16" s="55" t="s">
        <v>0</v>
      </c>
      <c r="D16" s="89" t="s">
        <v>179</v>
      </c>
      <c r="E16" s="99">
        <v>1.1999999999999999E-3</v>
      </c>
      <c r="F16" s="72">
        <v>0</v>
      </c>
      <c r="G16" s="42">
        <f t="shared" si="1"/>
        <v>0</v>
      </c>
      <c r="H16" s="1"/>
      <c r="I16" s="1"/>
    </row>
    <row r="17" spans="1:9" ht="25.5" x14ac:dyDescent="0.2">
      <c r="A17" s="4" t="s">
        <v>35</v>
      </c>
      <c r="B17" s="88" t="s">
        <v>34</v>
      </c>
      <c r="C17" s="55" t="s">
        <v>28</v>
      </c>
      <c r="D17" s="89" t="s">
        <v>92</v>
      </c>
      <c r="E17" s="99">
        <v>4</v>
      </c>
      <c r="F17" s="72">
        <v>0</v>
      </c>
      <c r="G17" s="42">
        <f t="shared" si="1"/>
        <v>0</v>
      </c>
      <c r="H17" s="1"/>
      <c r="I17" s="1"/>
    </row>
    <row r="18" spans="1:9" ht="25.5" x14ac:dyDescent="0.2">
      <c r="A18" s="4" t="s">
        <v>138</v>
      </c>
      <c r="B18" s="88" t="s">
        <v>139</v>
      </c>
      <c r="C18" s="55" t="s">
        <v>20</v>
      </c>
      <c r="D18" s="89" t="s">
        <v>162</v>
      </c>
      <c r="E18" s="99">
        <v>4.2</v>
      </c>
      <c r="F18" s="72">
        <v>0</v>
      </c>
      <c r="G18" s="42">
        <f t="shared" si="1"/>
        <v>0</v>
      </c>
      <c r="H18" s="1"/>
      <c r="I18" s="1"/>
    </row>
    <row r="19" spans="1:9" ht="51" x14ac:dyDescent="0.2">
      <c r="A19" s="4" t="s">
        <v>38</v>
      </c>
      <c r="B19" s="93" t="s">
        <v>39</v>
      </c>
      <c r="C19" s="55" t="s">
        <v>28</v>
      </c>
      <c r="D19" s="89" t="s">
        <v>92</v>
      </c>
      <c r="E19" s="99">
        <v>4</v>
      </c>
      <c r="F19" s="72">
        <v>0</v>
      </c>
      <c r="G19" s="42">
        <f t="shared" si="1"/>
        <v>0</v>
      </c>
      <c r="H19" s="1"/>
      <c r="I19" s="1"/>
    </row>
    <row r="20" spans="1:9" ht="25.5" x14ac:dyDescent="0.2">
      <c r="A20" s="4" t="s">
        <v>42</v>
      </c>
      <c r="B20" s="93" t="s">
        <v>41</v>
      </c>
      <c r="C20" s="55" t="s">
        <v>40</v>
      </c>
      <c r="D20" s="89" t="s">
        <v>181</v>
      </c>
      <c r="E20" s="99">
        <v>0.04</v>
      </c>
      <c r="F20" s="72">
        <v>0</v>
      </c>
      <c r="G20" s="42">
        <f t="shared" si="1"/>
        <v>0</v>
      </c>
      <c r="H20" s="1"/>
      <c r="I20" s="1"/>
    </row>
    <row r="21" spans="1:9" ht="25.5" x14ac:dyDescent="0.2">
      <c r="A21" s="4" t="s">
        <v>36</v>
      </c>
      <c r="B21" s="88" t="s">
        <v>37</v>
      </c>
      <c r="C21" s="55" t="s">
        <v>20</v>
      </c>
      <c r="D21" s="89" t="s">
        <v>180</v>
      </c>
      <c r="E21" s="95">
        <v>4</v>
      </c>
      <c r="F21" s="72">
        <v>0</v>
      </c>
      <c r="G21" s="42">
        <f t="shared" si="1"/>
        <v>0</v>
      </c>
      <c r="H21" s="1"/>
      <c r="I21" s="1"/>
    </row>
    <row r="22" spans="1:9" x14ac:dyDescent="0.2">
      <c r="A22" s="4" t="s">
        <v>2</v>
      </c>
      <c r="B22" s="88" t="s">
        <v>140</v>
      </c>
      <c r="C22" s="55" t="s">
        <v>21</v>
      </c>
      <c r="D22" s="89" t="s">
        <v>182</v>
      </c>
      <c r="E22" s="99">
        <v>0.8</v>
      </c>
      <c r="F22" s="72">
        <v>0</v>
      </c>
      <c r="G22" s="42">
        <f t="shared" si="1"/>
        <v>0</v>
      </c>
      <c r="H22" s="1"/>
      <c r="I22" s="1"/>
    </row>
    <row r="23" spans="1:9" x14ac:dyDescent="0.2">
      <c r="A23" s="4" t="s">
        <v>43</v>
      </c>
      <c r="B23" s="88" t="s">
        <v>44</v>
      </c>
      <c r="C23" s="55" t="s">
        <v>21</v>
      </c>
      <c r="D23" s="89" t="s">
        <v>182</v>
      </c>
      <c r="E23" s="55">
        <v>0.8</v>
      </c>
      <c r="F23" s="72">
        <v>0</v>
      </c>
      <c r="G23" s="42">
        <f t="shared" si="1"/>
        <v>0</v>
      </c>
      <c r="H23" s="1"/>
      <c r="I23" s="1"/>
    </row>
    <row r="24" spans="1:9" ht="72" x14ac:dyDescent="0.2">
      <c r="A24" s="137" t="s">
        <v>82</v>
      </c>
      <c r="B24" s="138" t="s">
        <v>202</v>
      </c>
      <c r="C24" s="139" t="s">
        <v>28</v>
      </c>
      <c r="D24" s="140" t="s">
        <v>92</v>
      </c>
      <c r="E24" s="143">
        <v>4</v>
      </c>
      <c r="F24" s="141">
        <v>0</v>
      </c>
      <c r="G24" s="142">
        <f>E24*F24</f>
        <v>0</v>
      </c>
      <c r="H24" s="1"/>
      <c r="I24" s="1"/>
    </row>
    <row r="25" spans="1:9" ht="72" x14ac:dyDescent="0.2">
      <c r="A25" s="137" t="s">
        <v>82</v>
      </c>
      <c r="B25" s="138" t="s">
        <v>203</v>
      </c>
      <c r="C25" s="139" t="s">
        <v>28</v>
      </c>
      <c r="D25" s="140" t="s">
        <v>92</v>
      </c>
      <c r="E25" s="143">
        <v>4</v>
      </c>
      <c r="F25" s="141">
        <v>0</v>
      </c>
      <c r="G25" s="142">
        <f t="shared" ref="G25:G26" si="2">E25*F25</f>
        <v>0</v>
      </c>
      <c r="H25" s="1"/>
      <c r="I25" s="1"/>
    </row>
    <row r="26" spans="1:9" ht="72" x14ac:dyDescent="0.2">
      <c r="A26" s="137" t="s">
        <v>82</v>
      </c>
      <c r="B26" s="138" t="s">
        <v>201</v>
      </c>
      <c r="C26" s="139" t="s">
        <v>28</v>
      </c>
      <c r="D26" s="140" t="s">
        <v>92</v>
      </c>
      <c r="E26" s="143">
        <v>4</v>
      </c>
      <c r="F26" s="141">
        <v>0</v>
      </c>
      <c r="G26" s="142">
        <f t="shared" si="2"/>
        <v>0</v>
      </c>
      <c r="H26" s="1"/>
      <c r="I26" s="1"/>
    </row>
    <row r="27" spans="1:9" x14ac:dyDescent="0.2">
      <c r="A27" s="108"/>
      <c r="B27" s="97" t="s">
        <v>74</v>
      </c>
      <c r="C27" s="90"/>
      <c r="D27" s="91"/>
      <c r="E27" s="96"/>
      <c r="F27" s="92"/>
      <c r="G27" s="98"/>
      <c r="H27" s="1"/>
      <c r="I27" s="1"/>
    </row>
    <row r="28" spans="1:9" x14ac:dyDescent="0.2">
      <c r="A28" s="109" t="s">
        <v>32</v>
      </c>
      <c r="B28" s="88" t="s">
        <v>3</v>
      </c>
      <c r="C28" s="55" t="s">
        <v>4</v>
      </c>
      <c r="D28" s="89" t="s">
        <v>195</v>
      </c>
      <c r="E28" s="99">
        <v>4</v>
      </c>
      <c r="F28" s="72">
        <v>0</v>
      </c>
      <c r="G28" s="42">
        <f t="shared" ref="G28:G38" si="3">E28*F28</f>
        <v>0</v>
      </c>
      <c r="H28" s="1"/>
      <c r="I28" s="1"/>
    </row>
    <row r="29" spans="1:9" ht="51" x14ac:dyDescent="0.2">
      <c r="A29" s="109" t="s">
        <v>8</v>
      </c>
      <c r="B29" s="88" t="s">
        <v>68</v>
      </c>
      <c r="C29" s="55" t="s">
        <v>28</v>
      </c>
      <c r="D29" s="89" t="s">
        <v>94</v>
      </c>
      <c r="E29" s="99">
        <v>34</v>
      </c>
      <c r="F29" s="72">
        <v>0</v>
      </c>
      <c r="G29" s="42">
        <f t="shared" si="3"/>
        <v>0</v>
      </c>
      <c r="H29" s="1"/>
      <c r="I29" s="1"/>
    </row>
    <row r="30" spans="1:9" ht="25.5" x14ac:dyDescent="0.2">
      <c r="A30" s="109" t="s">
        <v>9</v>
      </c>
      <c r="B30" s="88" t="s">
        <v>10</v>
      </c>
      <c r="C30" s="55" t="s">
        <v>28</v>
      </c>
      <c r="D30" s="89" t="s">
        <v>94</v>
      </c>
      <c r="E30" s="99">
        <v>34</v>
      </c>
      <c r="F30" s="72">
        <v>0</v>
      </c>
      <c r="G30" s="42">
        <f t="shared" si="3"/>
        <v>0</v>
      </c>
      <c r="H30" s="1"/>
      <c r="I30" s="1"/>
    </row>
    <row r="31" spans="1:9" ht="38.25" x14ac:dyDescent="0.2">
      <c r="A31" s="4" t="s">
        <v>5</v>
      </c>
      <c r="B31" s="88" t="s">
        <v>80</v>
      </c>
      <c r="C31" s="55" t="s">
        <v>0</v>
      </c>
      <c r="D31" s="89" t="s">
        <v>183</v>
      </c>
      <c r="E31" s="99">
        <v>6.8000000000000005E-4</v>
      </c>
      <c r="F31" s="72">
        <v>0</v>
      </c>
      <c r="G31" s="42">
        <f t="shared" si="3"/>
        <v>0</v>
      </c>
      <c r="H31" s="1"/>
      <c r="I31" s="1"/>
    </row>
    <row r="32" spans="1:9" ht="38.25" x14ac:dyDescent="0.2">
      <c r="A32" s="4" t="s">
        <v>5</v>
      </c>
      <c r="B32" s="88" t="s">
        <v>81</v>
      </c>
      <c r="C32" s="55" t="s">
        <v>0</v>
      </c>
      <c r="D32" s="89" t="s">
        <v>184</v>
      </c>
      <c r="E32" s="99">
        <v>3.3999999999999998E-3</v>
      </c>
      <c r="F32" s="72">
        <v>0</v>
      </c>
      <c r="G32" s="42">
        <f t="shared" si="3"/>
        <v>0</v>
      </c>
      <c r="H32" s="1"/>
      <c r="I32" s="1"/>
    </row>
    <row r="33" spans="1:9" ht="25.5" x14ac:dyDescent="0.2">
      <c r="A33" s="4" t="s">
        <v>191</v>
      </c>
      <c r="B33" s="88" t="s">
        <v>192</v>
      </c>
      <c r="C33" s="55" t="s">
        <v>28</v>
      </c>
      <c r="D33" s="89" t="s">
        <v>94</v>
      </c>
      <c r="E33" s="99">
        <v>34</v>
      </c>
      <c r="F33" s="72">
        <v>0</v>
      </c>
      <c r="G33" s="42">
        <f t="shared" si="3"/>
        <v>0</v>
      </c>
      <c r="H33" s="1"/>
      <c r="I33" s="1"/>
    </row>
    <row r="34" spans="1:9" ht="51" x14ac:dyDescent="0.2">
      <c r="A34" s="4" t="s">
        <v>38</v>
      </c>
      <c r="B34" s="93" t="s">
        <v>39</v>
      </c>
      <c r="C34" s="55" t="s">
        <v>28</v>
      </c>
      <c r="D34" s="89" t="s">
        <v>94</v>
      </c>
      <c r="E34" s="99">
        <v>34</v>
      </c>
      <c r="F34" s="72">
        <v>0</v>
      </c>
      <c r="G34" s="42">
        <f t="shared" si="3"/>
        <v>0</v>
      </c>
      <c r="H34" s="1"/>
      <c r="I34" s="1"/>
    </row>
    <row r="35" spans="1:9" ht="25.5" x14ac:dyDescent="0.2">
      <c r="A35" s="4" t="s">
        <v>42</v>
      </c>
      <c r="B35" s="93" t="s">
        <v>41</v>
      </c>
      <c r="C35" s="55" t="s">
        <v>40</v>
      </c>
      <c r="D35" s="89" t="s">
        <v>185</v>
      </c>
      <c r="E35" s="99">
        <v>0.34</v>
      </c>
      <c r="F35" s="72">
        <v>0</v>
      </c>
      <c r="G35" s="42">
        <f t="shared" si="3"/>
        <v>0</v>
      </c>
      <c r="H35" s="1"/>
      <c r="I35" s="1"/>
    </row>
    <row r="36" spans="1:9" ht="25.5" x14ac:dyDescent="0.2">
      <c r="A36" s="4" t="s">
        <v>36</v>
      </c>
      <c r="B36" s="88" t="s">
        <v>37</v>
      </c>
      <c r="C36" s="55" t="s">
        <v>20</v>
      </c>
      <c r="D36" s="89" t="s">
        <v>186</v>
      </c>
      <c r="E36" s="95">
        <v>34</v>
      </c>
      <c r="F36" s="72">
        <v>0</v>
      </c>
      <c r="G36" s="42">
        <f t="shared" si="3"/>
        <v>0</v>
      </c>
      <c r="H36" s="1"/>
      <c r="I36" s="1"/>
    </row>
    <row r="37" spans="1:9" s="65" customFormat="1" x14ac:dyDescent="0.2">
      <c r="A37" s="4" t="s">
        <v>2</v>
      </c>
      <c r="B37" s="88" t="s">
        <v>83</v>
      </c>
      <c r="C37" s="55" t="s">
        <v>21</v>
      </c>
      <c r="D37" s="89" t="s">
        <v>187</v>
      </c>
      <c r="E37" s="99">
        <v>3.4</v>
      </c>
      <c r="F37" s="72">
        <v>0</v>
      </c>
      <c r="G37" s="42">
        <f t="shared" si="3"/>
        <v>0</v>
      </c>
    </row>
    <row r="38" spans="1:9" s="65" customFormat="1" x14ac:dyDescent="0.2">
      <c r="A38" s="4" t="s">
        <v>43</v>
      </c>
      <c r="B38" s="88" t="s">
        <v>44</v>
      </c>
      <c r="C38" s="55" t="s">
        <v>21</v>
      </c>
      <c r="D38" s="89" t="s">
        <v>187</v>
      </c>
      <c r="E38" s="55">
        <v>3.4</v>
      </c>
      <c r="F38" s="72">
        <v>0</v>
      </c>
      <c r="G38" s="42">
        <f t="shared" si="3"/>
        <v>0</v>
      </c>
    </row>
    <row r="39" spans="1:9" ht="72" x14ac:dyDescent="0.2">
      <c r="A39" s="137" t="s">
        <v>82</v>
      </c>
      <c r="B39" s="138" t="s">
        <v>196</v>
      </c>
      <c r="C39" s="139" t="s">
        <v>28</v>
      </c>
      <c r="D39" s="140" t="s">
        <v>94</v>
      </c>
      <c r="E39" s="143">
        <v>34</v>
      </c>
      <c r="F39" s="141">
        <v>0</v>
      </c>
      <c r="G39" s="142">
        <f>E39*F39</f>
        <v>0</v>
      </c>
      <c r="H39" s="1"/>
      <c r="I39" s="1"/>
    </row>
    <row r="40" spans="1:9" ht="72" x14ac:dyDescent="0.2">
      <c r="A40" s="137" t="s">
        <v>82</v>
      </c>
      <c r="B40" s="138" t="s">
        <v>204</v>
      </c>
      <c r="C40" s="139" t="s">
        <v>28</v>
      </c>
      <c r="D40" s="140" t="s">
        <v>94</v>
      </c>
      <c r="E40" s="143">
        <v>34</v>
      </c>
      <c r="F40" s="141">
        <v>0</v>
      </c>
      <c r="G40" s="142">
        <f t="shared" ref="G40:G41" si="4">E40*F40</f>
        <v>0</v>
      </c>
      <c r="H40" s="1"/>
      <c r="I40" s="1"/>
    </row>
    <row r="41" spans="1:9" ht="72" x14ac:dyDescent="0.2">
      <c r="A41" s="137" t="s">
        <v>82</v>
      </c>
      <c r="B41" s="138" t="s">
        <v>205</v>
      </c>
      <c r="C41" s="139" t="s">
        <v>28</v>
      </c>
      <c r="D41" s="140" t="s">
        <v>94</v>
      </c>
      <c r="E41" s="143">
        <v>34</v>
      </c>
      <c r="F41" s="141">
        <v>0</v>
      </c>
      <c r="G41" s="142">
        <f t="shared" si="4"/>
        <v>0</v>
      </c>
      <c r="H41" s="1"/>
      <c r="I41" s="1"/>
    </row>
    <row r="42" spans="1:9" x14ac:dyDescent="0.2">
      <c r="A42" s="108"/>
      <c r="B42" s="97"/>
      <c r="C42" s="90"/>
      <c r="D42" s="91"/>
      <c r="E42" s="96"/>
      <c r="F42" s="92"/>
      <c r="G42" s="98"/>
      <c r="H42" s="1"/>
      <c r="I42" s="1"/>
    </row>
    <row r="43" spans="1:9" x14ac:dyDescent="0.2">
      <c r="A43" s="109" t="s">
        <v>32</v>
      </c>
      <c r="B43" s="93" t="s">
        <v>84</v>
      </c>
      <c r="C43" s="64" t="s">
        <v>33</v>
      </c>
      <c r="D43" s="94">
        <v>1</v>
      </c>
      <c r="E43" s="95">
        <v>1</v>
      </c>
      <c r="F43" s="70">
        <v>0</v>
      </c>
      <c r="G43" s="100">
        <f>E43*F43</f>
        <v>0</v>
      </c>
      <c r="H43" s="1"/>
      <c r="I43" s="1"/>
    </row>
    <row r="44" spans="1:9" ht="25.5" x14ac:dyDescent="0.2">
      <c r="A44" s="109" t="s">
        <v>32</v>
      </c>
      <c r="B44" s="93" t="s">
        <v>85</v>
      </c>
      <c r="C44" s="64" t="s">
        <v>33</v>
      </c>
      <c r="D44" s="94">
        <v>1</v>
      </c>
      <c r="E44" s="95">
        <v>1</v>
      </c>
      <c r="F44" s="70">
        <v>0</v>
      </c>
      <c r="G44" s="100">
        <f>E44*F44</f>
        <v>0</v>
      </c>
      <c r="H44" s="1"/>
      <c r="I44" s="1"/>
    </row>
    <row r="45" spans="1:9" x14ac:dyDescent="0.2">
      <c r="A45" s="109" t="s">
        <v>32</v>
      </c>
      <c r="B45" s="93" t="s">
        <v>6</v>
      </c>
      <c r="C45" s="64" t="s">
        <v>33</v>
      </c>
      <c r="D45" s="94">
        <v>1</v>
      </c>
      <c r="E45" s="95">
        <v>1</v>
      </c>
      <c r="F45" s="70">
        <v>0</v>
      </c>
      <c r="G45" s="100">
        <f>E45*F45</f>
        <v>0</v>
      </c>
      <c r="H45" s="1"/>
      <c r="I45" s="1"/>
    </row>
    <row r="46" spans="1:9" ht="13.5" thickBot="1" x14ac:dyDescent="0.25">
      <c r="A46" s="110" t="s">
        <v>32</v>
      </c>
      <c r="B46" s="101" t="s">
        <v>7</v>
      </c>
      <c r="C46" s="102" t="s">
        <v>33</v>
      </c>
      <c r="D46" s="103">
        <v>1</v>
      </c>
      <c r="E46" s="104">
        <v>1</v>
      </c>
      <c r="F46" s="73">
        <v>0</v>
      </c>
      <c r="G46" s="105">
        <f>E46*F46</f>
        <v>0</v>
      </c>
      <c r="H46" s="1"/>
      <c r="I46" s="1"/>
    </row>
    <row r="47" spans="1:9" s="5" customFormat="1" ht="15.75" thickBot="1" x14ac:dyDescent="0.3">
      <c r="A47" s="111"/>
      <c r="B47" s="112" t="s">
        <v>52</v>
      </c>
      <c r="C47" s="113"/>
      <c r="D47" s="114"/>
      <c r="E47" s="74"/>
      <c r="F47" s="75"/>
      <c r="G47" s="76">
        <f>SUM(G8:G46)</f>
        <v>0</v>
      </c>
    </row>
  </sheetData>
  <pageMargins left="0.78740157480314965" right="0.78740157480314965" top="0.98425196850393704" bottom="0.98425196850393704" header="0.51181102362204722" footer="0.51181102362204722"/>
  <pageSetup paperSize="9" orientation="landscape" horizontalDpi="4294967293" r:id="rId1"/>
  <headerFooter alignWithMargins="0">
    <oddHeader>&amp;A</oddHead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7</vt:i4>
      </vt:variant>
    </vt:vector>
  </HeadingPairs>
  <TitlesOfParts>
    <vt:vector size="12" baseType="lpstr">
      <vt:lpstr>Sumarizace</vt:lpstr>
      <vt:lpstr>Materiál Cesta do N.Radostova</vt:lpstr>
      <vt:lpstr>Práce Cesta do N.Radostova</vt:lpstr>
      <vt:lpstr>Materiál Cesta k vysílači</vt:lpstr>
      <vt:lpstr>Práce Cesta k vysílači</vt:lpstr>
      <vt:lpstr>'Práce Cesta do N.Radostova'!Názvy_tisku</vt:lpstr>
      <vt:lpstr>'Práce Cesta k vysílači'!Názvy_tisku</vt:lpstr>
      <vt:lpstr>'Materiál Cesta do N.Radostova'!Oblast_tisku</vt:lpstr>
      <vt:lpstr>'Materiál Cesta k vysílači'!Oblast_tisku</vt:lpstr>
      <vt:lpstr>'Práce Cesta do N.Radostova'!Oblast_tisku</vt:lpstr>
      <vt:lpstr>'Práce Cesta k vysílači'!Oblast_tisku</vt:lpstr>
      <vt:lpstr>Sumarizace!Oblast_tisku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uživatel</cp:lastModifiedBy>
  <cp:lastPrinted>2019-03-16T14:57:50Z</cp:lastPrinted>
  <dcterms:created xsi:type="dcterms:W3CDTF">2007-04-02T13:08:26Z</dcterms:created>
  <dcterms:modified xsi:type="dcterms:W3CDTF">2020-03-04T17:17:54Z</dcterms:modified>
</cp:coreProperties>
</file>